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371" windowWidth="894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'Бюджет_1'!$A$1:$H$267</definedName>
  </definedNames>
  <calcPr fullCalcOnLoad="1"/>
</workbook>
</file>

<file path=xl/sharedStrings.xml><?xml version="1.0" encoding="utf-8"?>
<sst xmlns="http://schemas.openxmlformats.org/spreadsheetml/2006/main" count="326" uniqueCount="139">
  <si>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</si>
  <si>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</si>
  <si>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</si>
  <si>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</si>
  <si>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</si>
  <si>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</si>
  <si>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</si>
  <si>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</si>
  <si>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</si>
  <si>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</si>
  <si>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</si>
  <si>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</si>
  <si>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</si>
  <si>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</si>
  <si>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</si>
  <si>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Услуги связи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</si>
  <si>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</si>
  <si>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</si>
  <si>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</si>
  <si>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</si>
  <si>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</si>
  <si>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</si>
  <si>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</si>
  <si>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</si>
  <si>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</si>
  <si>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</si>
  <si>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</si>
  <si>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</si>
  <si>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</si>
  <si>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</si>
  <si>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</si>
  <si>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</si>
  <si>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</si>
  <si>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</si>
  <si>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</si>
  <si>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</si>
  <si>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</si>
  <si>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</si>
  <si>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</si>
  <si>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</si>
  <si>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</si>
  <si>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</si>
  <si>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</si>
  <si>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</si>
  <si>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</si>
  <si>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</si>
  <si>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</si>
  <si>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</si>
  <si>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</si>
  <si>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</si>
  <si>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</si>
  <si>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</si>
  <si>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</si>
  <si>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</si>
  <si>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</si>
  <si>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</si>
  <si>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</si>
  <si>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</si>
  <si>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Обеспечение жильем молодых семей ФЦП " Жилище 2011-2015 г.г." за счет федеральных средств</t>
  </si>
  <si>
    <t>Субсидии на обеспечение жильем</t>
  </si>
  <si>
    <t>Обеспечение жильем молодых семей ФЦП " Жилище 2011-2015 г.г." за счет республиканских средств</t>
  </si>
  <si>
    <t>Возмещение федеральными органами исполнительной власти расходов на погребение</t>
  </si>
  <si>
    <t>Социальные выплаты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</si>
  <si>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</si>
  <si>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</si>
  <si>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Оплата жилищно-коммунальных услуг отдельным категориям граждан</t>
  </si>
  <si>
    <t>Единовременные денежные компенсации реабилитированным лицам</t>
  </si>
  <si>
    <t>Ежемесячные социальные выплаты ветеранам труда</t>
  </si>
  <si>
    <t>Оплата ЖКУ ветеранам труда</t>
  </si>
  <si>
    <t>Ежемесячные социальные выплаты реабилитированным лицам</t>
  </si>
  <si>
    <t>Оплата ЖКУ реабилитированным лицам</t>
  </si>
  <si>
    <t>Оплата ЖКУ пострадавшим от политических репрессий</t>
  </si>
  <si>
    <t>Ежемесячные социальные выплаты труженикам тыла</t>
  </si>
  <si>
    <t>Оплата ЖКУ труженикам тыла</t>
  </si>
  <si>
    <t>Ежемесячная материальная помощь участникам Великой Отечественной войны 1941-45 гг. в Чеченской Республике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</si>
  <si>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</si>
  <si>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</si>
  <si>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</si>
  <si>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</si>
  <si>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</si>
  <si>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</si>
  <si>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</si>
  <si>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</si>
  <si>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</si>
  <si>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</si>
  <si>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</si>
  <si>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</si>
  <si>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</si>
  <si>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</si>
  <si>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</si>
  <si>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</si>
  <si>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</si>
  <si>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</si>
  <si>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</si>
  <si>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</si>
  <si>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</si>
  <si>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</si>
  <si>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</si>
  <si>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</si>
  <si>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</si>
  <si>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</si>
  <si>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</si>
  <si>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</si>
  <si>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</si>
  <si>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</si>
  <si>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</si>
  <si>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313</t>
  </si>
  <si>
    <t>Пособия и компенсации по публичным нормативным обязательствам</t>
  </si>
  <si>
    <t>Ежемесячное детское пособие на ребенка</t>
  </si>
  <si>
    <t>314</t>
  </si>
  <si>
    <t>Меры социальной поддержки населения по публичным нормативным обязательствам</t>
  </si>
  <si>
    <t>Ежемесячное пособие на ребенка, родившегося в составе трех и более детей В ЧР</t>
  </si>
  <si>
    <t xml:space="preserve">Ежемесячное денежное пособие гражданам пожилого возраста, достигшим 100 и более лет в ЧР 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</si>
  <si>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</si>
  <si>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</si>
  <si>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</si>
  <si>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</si>
  <si>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</si>
  <si>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</si>
  <si>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</si>
  <si>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</si>
  <si>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</si>
  <si>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</si>
  <si>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</si>
  <si>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</si>
  <si>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</si>
  <si>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</si>
  <si>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</si>
  <si>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</si>
  <si>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>242</t>
  </si>
  <si>
    <t>Безвозмездные перечисления организациям, за исключением государственных и муниципальных организаций</t>
  </si>
  <si>
    <t>"О бюджете Надтеречного муниципального района на 2014 год</t>
  </si>
  <si>
    <t>и на плановый период 2015 и 2016 годов"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</si>
  <si>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</si>
  <si>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</si>
  <si>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</si>
  <si>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 xml:space="preserve"> Приложение 9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</si>
  <si>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плановый период 2015-2016 годов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</si>
  <si>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_" _</t>
    </r>
    <r>
      <rPr>
        <u val="single"/>
        <sz val="10"/>
        <rFont val="Times New Roman"/>
        <family val="1"/>
      </rPr>
      <t>декабрь</t>
    </r>
    <r>
      <rPr>
        <b/>
        <sz val="10"/>
        <rFont val="Times New Roman"/>
        <family val="1"/>
      </rPr>
      <t>_ 2013 г.  №_</t>
    </r>
    <r>
      <rPr>
        <u val="single"/>
        <sz val="10"/>
        <rFont val="Times New Roman"/>
        <family val="1"/>
      </rPr>
      <t>29/1</t>
    </r>
    <r>
      <rPr>
        <b/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</si>
</sst>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6" fillId="0" borderId="10" xfId="52" applyNumberFormat="1" applyFont="1" applyFill="1" applyBorder="1" applyAlignment="1" applyProtection="1">
      <alignment horizontal="center" vertical="center"/>
      <protection hidden="1"/>
    </xf>
    <xf numFmtId="179" fontId="6" fillId="0" borderId="10" xfId="52" applyNumberFormat="1" applyFont="1" applyFill="1" applyBorder="1" applyAlignment="1" applyProtection="1">
      <alignment horizontal="right" vertical="center"/>
      <protection hidden="1"/>
    </xf>
    <xf numFmtId="175" fontId="6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center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2" fillId="0" borderId="0" xfId="52" applyNumberFormat="1">
      <alignment/>
      <protection/>
    </xf>
    <xf numFmtId="0" fontId="2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79" fontId="3" fillId="0" borderId="0" xfId="52" applyNumberFormat="1" applyFont="1" applyFill="1" applyBorder="1" applyAlignment="1" applyProtection="1">
      <alignment horizontal="right" vertical="center"/>
      <protection hidden="1"/>
    </xf>
    <xf numFmtId="180" fontId="3" fillId="0" borderId="0" xfId="52" applyNumberFormat="1" applyFont="1" applyFill="1" applyBorder="1" applyAlignment="1" applyProtection="1">
      <alignment horizontal="right" vertical="center"/>
      <protection hidden="1"/>
    </xf>
    <xf numFmtId="0" fontId="10" fillId="24" borderId="0" xfId="0" applyFont="1" applyFill="1" applyAlignment="1">
      <alignment horizontal="right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0"/>
  <sheetViews>
    <sheetView showGridLines="0" tabSelected="1"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hidden="1" customWidth="1"/>
    <col min="7" max="16384" width="9.125" style="2" customWidth="1"/>
  </cols>
  <sheetData>
    <row r="1" spans="1:8" ht="12.75" customHeight="1">
      <c r="A1" s="51" t="s">
        <v>136</v>
      </c>
      <c r="B1" s="51"/>
      <c r="C1" s="51"/>
      <c r="D1" s="51"/>
      <c r="E1" s="51"/>
      <c r="F1" s="51"/>
      <c r="G1" s="51"/>
      <c r="H1" s="51"/>
    </row>
    <row r="2" spans="1:8" ht="12.75" customHeight="1">
      <c r="A2" s="51" t="s">
        <v>87</v>
      </c>
      <c r="B2" s="51"/>
      <c r="C2" s="51"/>
      <c r="D2" s="51"/>
      <c r="E2" s="51"/>
      <c r="F2" s="51"/>
      <c r="G2" s="51"/>
      <c r="H2" s="51"/>
    </row>
    <row r="3" spans="1:8" ht="12.75" customHeight="1">
      <c r="A3" s="51" t="s">
        <v>131</v>
      </c>
      <c r="B3" s="51"/>
      <c r="C3" s="51"/>
      <c r="D3" s="51"/>
      <c r="E3" s="51"/>
      <c r="F3" s="51"/>
      <c r="G3" s="51"/>
      <c r="H3" s="51"/>
    </row>
    <row r="4" spans="1:8" ht="12.75" customHeight="1">
      <c r="A4" s="51" t="s">
        <v>132</v>
      </c>
      <c r="B4" s="51"/>
      <c r="C4" s="51"/>
      <c r="D4" s="51"/>
      <c r="E4" s="51"/>
      <c r="F4" s="51"/>
      <c r="G4" s="51"/>
      <c r="H4" s="51"/>
    </row>
    <row r="5" spans="1:8" ht="12.75" customHeight="1">
      <c r="A5" s="51" t="s">
        <v>138</v>
      </c>
      <c r="B5" s="51"/>
      <c r="C5" s="51"/>
      <c r="D5" s="51"/>
      <c r="E5" s="51"/>
      <c r="F5" s="51"/>
      <c r="G5" s="51"/>
      <c r="H5" s="51"/>
    </row>
    <row r="6" spans="1:17" ht="12.75" customHeight="1">
      <c r="A6" s="1"/>
      <c r="B6" s="1"/>
      <c r="C6" s="1"/>
      <c r="D6" s="1"/>
      <c r="E6" s="1"/>
      <c r="F6" s="1"/>
      <c r="I6" s="26"/>
      <c r="J6" s="26"/>
      <c r="K6" s="26"/>
      <c r="L6" s="26"/>
      <c r="M6" s="15"/>
      <c r="N6" s="15"/>
      <c r="O6" s="15"/>
      <c r="P6" s="15"/>
      <c r="Q6" s="16"/>
    </row>
    <row r="7" spans="1:6" ht="12.75" customHeight="1">
      <c r="A7" s="1"/>
      <c r="B7" s="1"/>
      <c r="C7" s="1"/>
      <c r="D7" s="1"/>
      <c r="E7" s="1"/>
      <c r="F7" s="1"/>
    </row>
    <row r="8" spans="1:8" ht="48.75" customHeight="1">
      <c r="A8" s="53" t="s">
        <v>137</v>
      </c>
      <c r="B8" s="53"/>
      <c r="C8" s="53"/>
      <c r="D8" s="53"/>
      <c r="E8" s="53"/>
      <c r="F8" s="53"/>
      <c r="G8" s="53"/>
      <c r="H8" s="53"/>
    </row>
    <row r="9" spans="1:6" ht="13.5" customHeight="1">
      <c r="A9" s="3"/>
      <c r="B9" s="3"/>
      <c r="C9" s="3"/>
      <c r="D9" s="3"/>
      <c r="E9" s="3"/>
      <c r="F9" s="4" t="s">
        <v>86</v>
      </c>
    </row>
    <row r="10" spans="1:8" ht="12.75">
      <c r="A10" s="52" t="s">
        <v>0</v>
      </c>
      <c r="B10" s="52" t="s">
        <v>1</v>
      </c>
      <c r="C10" s="52"/>
      <c r="D10" s="52"/>
      <c r="E10" s="52"/>
      <c r="F10" s="54" t="s">
        <v>127</v>
      </c>
      <c r="G10" s="54">
        <v>2015</v>
      </c>
      <c r="H10" s="54">
        <v>2016</v>
      </c>
    </row>
    <row r="11" spans="1:8" ht="12.75">
      <c r="A11" s="52"/>
      <c r="B11" s="52"/>
      <c r="C11" s="52"/>
      <c r="D11" s="52"/>
      <c r="E11" s="52"/>
      <c r="F11" s="54"/>
      <c r="G11" s="54"/>
      <c r="H11" s="54"/>
    </row>
    <row r="12" spans="1:8" ht="28.5" customHeight="1">
      <c r="A12" s="52"/>
      <c r="B12" s="17" t="s">
        <v>2</v>
      </c>
      <c r="C12" s="17" t="s">
        <v>3</v>
      </c>
      <c r="D12" s="17" t="s">
        <v>4</v>
      </c>
      <c r="E12" s="17" t="s">
        <v>5</v>
      </c>
      <c r="F12" s="54"/>
      <c r="G12" s="54"/>
      <c r="H12" s="54"/>
    </row>
    <row r="13" spans="1:8" ht="13.5" customHeight="1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18">
        <v>6</v>
      </c>
      <c r="H13" s="18">
        <v>7</v>
      </c>
    </row>
    <row r="14" spans="1:8" ht="12.75" customHeight="1">
      <c r="A14" s="22"/>
      <c r="B14" s="8"/>
      <c r="C14" s="6"/>
      <c r="D14" s="9"/>
      <c r="E14" s="28"/>
      <c r="F14" s="7"/>
      <c r="G14" s="42"/>
      <c r="H14" s="42"/>
    </row>
    <row r="15" spans="1:8" ht="12.75" customHeight="1">
      <c r="A15" s="19" t="s">
        <v>6</v>
      </c>
      <c r="B15" s="23">
        <v>1</v>
      </c>
      <c r="C15" s="5">
        <v>0</v>
      </c>
      <c r="D15" s="24">
        <v>0</v>
      </c>
      <c r="E15" s="29"/>
      <c r="F15" s="30">
        <f>F16+F19+F25+F30+F41</f>
        <v>38022.4</v>
      </c>
      <c r="G15" s="30">
        <f>G16+G19+G25+G30+G41</f>
        <v>39923.4</v>
      </c>
      <c r="H15" s="30">
        <f>H16+H19+H25+H30+H41</f>
        <v>41919.8</v>
      </c>
    </row>
    <row r="16" spans="1:19" ht="22.5">
      <c r="A16" s="19" t="s">
        <v>7</v>
      </c>
      <c r="B16" s="23">
        <v>1</v>
      </c>
      <c r="C16" s="5">
        <v>102</v>
      </c>
      <c r="D16" s="24">
        <v>0</v>
      </c>
      <c r="E16" s="29"/>
      <c r="F16" s="30">
        <f aca="true" t="shared" si="0" ref="F16:H17">F17</f>
        <v>0</v>
      </c>
      <c r="G16" s="30">
        <f t="shared" si="0"/>
        <v>907</v>
      </c>
      <c r="H16" s="30">
        <f t="shared" si="0"/>
        <v>952.4</v>
      </c>
      <c r="I16" s="25"/>
      <c r="J16" s="26"/>
      <c r="K16" s="26"/>
      <c r="L16" s="26"/>
      <c r="M16" s="26"/>
      <c r="N16" s="26"/>
      <c r="O16" s="26"/>
      <c r="P16" s="26"/>
      <c r="Q16" s="26"/>
      <c r="R16" s="25"/>
      <c r="S16" s="25"/>
    </row>
    <row r="17" spans="1:19" ht="12.75" customHeight="1">
      <c r="A17" s="21" t="s">
        <v>8</v>
      </c>
      <c r="B17" s="23">
        <v>1</v>
      </c>
      <c r="C17" s="5">
        <v>102</v>
      </c>
      <c r="D17" s="24">
        <v>20300</v>
      </c>
      <c r="E17" s="29"/>
      <c r="F17" s="30">
        <f t="shared" si="0"/>
        <v>0</v>
      </c>
      <c r="G17" s="30">
        <f t="shared" si="0"/>
        <v>907</v>
      </c>
      <c r="H17" s="30">
        <f t="shared" si="0"/>
        <v>952.4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20" t="s">
        <v>88</v>
      </c>
      <c r="B18" s="23">
        <v>1</v>
      </c>
      <c r="C18" s="5">
        <v>102</v>
      </c>
      <c r="D18" s="24">
        <v>20300</v>
      </c>
      <c r="E18" s="29">
        <v>121</v>
      </c>
      <c r="F18" s="30"/>
      <c r="G18" s="30">
        <v>907</v>
      </c>
      <c r="H18" s="30">
        <f>ROUND(G18*1.05,1)</f>
        <v>952.4</v>
      </c>
      <c r="I18" s="25"/>
      <c r="J18" s="27"/>
      <c r="K18" s="27"/>
      <c r="L18" s="27"/>
      <c r="M18" s="27"/>
      <c r="N18" s="25"/>
      <c r="O18" s="25"/>
      <c r="P18" s="25"/>
      <c r="Q18" s="25"/>
      <c r="R18" s="25"/>
      <c r="S18" s="25"/>
    </row>
    <row r="19" spans="1:8" ht="33.75">
      <c r="A19" s="19" t="s">
        <v>13</v>
      </c>
      <c r="B19" s="23">
        <v>1</v>
      </c>
      <c r="C19" s="5">
        <v>103</v>
      </c>
      <c r="D19" s="24">
        <v>0</v>
      </c>
      <c r="E19" s="29"/>
      <c r="F19" s="30">
        <f>F20+F23</f>
        <v>2483.5</v>
      </c>
      <c r="G19" s="30">
        <f>G20+G23</f>
        <v>1700.7</v>
      </c>
      <c r="H19" s="30">
        <f>H20+H23</f>
        <v>1785.8</v>
      </c>
    </row>
    <row r="20" spans="1:8" ht="12.75" customHeight="1">
      <c r="A20" s="21" t="s">
        <v>11</v>
      </c>
      <c r="B20" s="23">
        <v>1</v>
      </c>
      <c r="C20" s="5">
        <v>103</v>
      </c>
      <c r="D20" s="24">
        <v>20400</v>
      </c>
      <c r="E20" s="29"/>
      <c r="F20" s="30">
        <f>F21+F22</f>
        <v>1619.7</v>
      </c>
      <c r="G20" s="30">
        <f>G21+G22</f>
        <v>1700.7</v>
      </c>
      <c r="H20" s="30">
        <f>H21+H22</f>
        <v>1785.8</v>
      </c>
    </row>
    <row r="21" spans="1:8" ht="12.75">
      <c r="A21" s="20" t="s">
        <v>88</v>
      </c>
      <c r="B21" s="23">
        <v>1</v>
      </c>
      <c r="C21" s="5">
        <v>103</v>
      </c>
      <c r="D21" s="24">
        <v>20400</v>
      </c>
      <c r="E21" s="29" t="s">
        <v>89</v>
      </c>
      <c r="F21" s="30">
        <v>1210.7</v>
      </c>
      <c r="G21" s="30">
        <f>ROUND(F21*1.05,1)</f>
        <v>1271.2</v>
      </c>
      <c r="H21" s="30">
        <f>ROUND(G21*1.05,1)</f>
        <v>1334.8</v>
      </c>
    </row>
    <row r="22" spans="1:8" ht="22.5">
      <c r="A22" s="20" t="s">
        <v>91</v>
      </c>
      <c r="B22" s="23">
        <v>1</v>
      </c>
      <c r="C22" s="5">
        <v>103</v>
      </c>
      <c r="D22" s="24">
        <v>20400</v>
      </c>
      <c r="E22" s="29" t="s">
        <v>90</v>
      </c>
      <c r="F22" s="30">
        <v>409</v>
      </c>
      <c r="G22" s="30">
        <f>ROUND(F22*1.05,1)</f>
        <v>429.5</v>
      </c>
      <c r="H22" s="30">
        <f>ROUND(G22*1.05,1)</f>
        <v>451</v>
      </c>
    </row>
    <row r="23" spans="1:8" ht="21.75" customHeight="1" hidden="1">
      <c r="A23" s="21" t="s">
        <v>19</v>
      </c>
      <c r="B23" s="23">
        <v>1</v>
      </c>
      <c r="C23" s="5">
        <v>103</v>
      </c>
      <c r="D23" s="24">
        <v>21100</v>
      </c>
      <c r="E23" s="29"/>
      <c r="F23" s="30">
        <f>F24</f>
        <v>863.8</v>
      </c>
      <c r="G23" s="30">
        <f>G24</f>
        <v>0</v>
      </c>
      <c r="H23" s="30">
        <f>H24</f>
        <v>0</v>
      </c>
    </row>
    <row r="24" spans="1:8" ht="12.75" hidden="1">
      <c r="A24" s="20" t="s">
        <v>88</v>
      </c>
      <c r="B24" s="23">
        <v>1</v>
      </c>
      <c r="C24" s="5">
        <v>103</v>
      </c>
      <c r="D24" s="24">
        <v>21100</v>
      </c>
      <c r="E24" s="29" t="s">
        <v>89</v>
      </c>
      <c r="F24" s="30">
        <v>863.8</v>
      </c>
      <c r="G24" s="30"/>
      <c r="H24" s="30"/>
    </row>
    <row r="25" spans="1:8" ht="33.75">
      <c r="A25" s="45" t="s">
        <v>20</v>
      </c>
      <c r="B25" s="23">
        <v>1</v>
      </c>
      <c r="C25" s="5">
        <v>104</v>
      </c>
      <c r="D25" s="24">
        <v>0</v>
      </c>
      <c r="E25" s="29"/>
      <c r="F25" s="30">
        <f>F26</f>
        <v>16463.7</v>
      </c>
      <c r="G25" s="30">
        <f>G26</f>
        <v>17286.8</v>
      </c>
      <c r="H25" s="30">
        <f>H26</f>
        <v>18151.2</v>
      </c>
    </row>
    <row r="26" spans="1:8" ht="12.75" customHeight="1">
      <c r="A26" s="46" t="s">
        <v>11</v>
      </c>
      <c r="B26" s="23">
        <v>1</v>
      </c>
      <c r="C26" s="5">
        <v>104</v>
      </c>
      <c r="D26" s="24">
        <v>20400</v>
      </c>
      <c r="E26" s="29"/>
      <c r="F26" s="30">
        <f>F27+F29+F28</f>
        <v>16463.7</v>
      </c>
      <c r="G26" s="30">
        <f>G27+G29+G28</f>
        <v>17286.8</v>
      </c>
      <c r="H26" s="30">
        <f>H27+H29+H28</f>
        <v>18151.2</v>
      </c>
    </row>
    <row r="27" spans="1:8" ht="12.75">
      <c r="A27" s="32" t="s">
        <v>88</v>
      </c>
      <c r="B27" s="23">
        <v>1</v>
      </c>
      <c r="C27" s="5">
        <v>104</v>
      </c>
      <c r="D27" s="24">
        <v>20400</v>
      </c>
      <c r="E27" s="29" t="s">
        <v>89</v>
      </c>
      <c r="F27" s="30">
        <v>13986.8</v>
      </c>
      <c r="G27" s="30">
        <f aca="true" t="shared" si="1" ref="G27:H29">ROUND(F27*1.05,1)</f>
        <v>14686.1</v>
      </c>
      <c r="H27" s="30">
        <f t="shared" si="1"/>
        <v>15420.4</v>
      </c>
    </row>
    <row r="28" spans="1:8" ht="33.75">
      <c r="A28" s="47" t="s">
        <v>130</v>
      </c>
      <c r="B28" s="23">
        <v>1</v>
      </c>
      <c r="C28" s="5">
        <v>104</v>
      </c>
      <c r="D28" s="24">
        <v>20400</v>
      </c>
      <c r="E28" s="29" t="s">
        <v>129</v>
      </c>
      <c r="F28" s="30">
        <v>88.7</v>
      </c>
      <c r="G28" s="30">
        <f t="shared" si="1"/>
        <v>93.1</v>
      </c>
      <c r="H28" s="30">
        <f t="shared" si="1"/>
        <v>97.8</v>
      </c>
    </row>
    <row r="29" spans="1:8" ht="12.75" customHeight="1">
      <c r="A29" s="32" t="s">
        <v>91</v>
      </c>
      <c r="B29" s="23">
        <v>1</v>
      </c>
      <c r="C29" s="5">
        <v>104</v>
      </c>
      <c r="D29" s="24">
        <v>20400</v>
      </c>
      <c r="E29" s="29" t="s">
        <v>90</v>
      </c>
      <c r="F29" s="30">
        <v>2388.2</v>
      </c>
      <c r="G29" s="30">
        <f t="shared" si="1"/>
        <v>2507.6</v>
      </c>
      <c r="H29" s="30">
        <f t="shared" si="1"/>
        <v>2633</v>
      </c>
    </row>
    <row r="30" spans="1:8" ht="33.75">
      <c r="A30" s="19" t="s">
        <v>22</v>
      </c>
      <c r="B30" s="23">
        <v>1</v>
      </c>
      <c r="C30" s="5">
        <v>106</v>
      </c>
      <c r="D30" s="24">
        <v>0</v>
      </c>
      <c r="E30" s="29"/>
      <c r="F30" s="30">
        <f>F31</f>
        <v>18135.2</v>
      </c>
      <c r="G30" s="30">
        <f>G31</f>
        <v>19041.9</v>
      </c>
      <c r="H30" s="30">
        <f>H31</f>
        <v>19994</v>
      </c>
    </row>
    <row r="31" spans="1:8" ht="12.75" customHeight="1">
      <c r="A31" s="21" t="s">
        <v>11</v>
      </c>
      <c r="B31" s="23">
        <v>1</v>
      </c>
      <c r="C31" s="5">
        <v>106</v>
      </c>
      <c r="D31" s="24">
        <v>20400</v>
      </c>
      <c r="E31" s="29"/>
      <c r="F31" s="30">
        <f>F32+F33+F34+F35</f>
        <v>18135.2</v>
      </c>
      <c r="G31" s="30">
        <f>G32+G33+G34+G35</f>
        <v>19041.9</v>
      </c>
      <c r="H31" s="30">
        <f>H32+H33+H34+H35</f>
        <v>19994</v>
      </c>
    </row>
    <row r="32" spans="1:8" ht="12.75">
      <c r="A32" s="20" t="s">
        <v>88</v>
      </c>
      <c r="B32" s="23">
        <v>1</v>
      </c>
      <c r="C32" s="5">
        <v>106</v>
      </c>
      <c r="D32" s="24">
        <v>20400</v>
      </c>
      <c r="E32" s="29" t="s">
        <v>89</v>
      </c>
      <c r="F32" s="30">
        <v>8982.6</v>
      </c>
      <c r="G32" s="30">
        <f aca="true" t="shared" si="2" ref="G32:H35">ROUND(F32*1.05,1)</f>
        <v>9431.7</v>
      </c>
      <c r="H32" s="30">
        <f t="shared" si="2"/>
        <v>9903.3</v>
      </c>
    </row>
    <row r="33" spans="1:8" ht="12.75" customHeight="1">
      <c r="A33" s="20" t="s">
        <v>105</v>
      </c>
      <c r="B33" s="23">
        <v>1</v>
      </c>
      <c r="C33" s="5">
        <v>106</v>
      </c>
      <c r="D33" s="24">
        <v>20400</v>
      </c>
      <c r="E33" s="29" t="s">
        <v>92</v>
      </c>
      <c r="F33" s="30">
        <v>20</v>
      </c>
      <c r="G33" s="30">
        <f t="shared" si="2"/>
        <v>21</v>
      </c>
      <c r="H33" s="30">
        <f t="shared" si="2"/>
        <v>22.1</v>
      </c>
    </row>
    <row r="34" spans="1:8" s="38" customFormat="1" ht="21.75" customHeight="1">
      <c r="A34" s="47" t="s">
        <v>130</v>
      </c>
      <c r="B34" s="33">
        <v>1</v>
      </c>
      <c r="C34" s="34">
        <v>106</v>
      </c>
      <c r="D34" s="35">
        <v>20400</v>
      </c>
      <c r="E34" s="36" t="s">
        <v>129</v>
      </c>
      <c r="F34" s="37">
        <v>1411.9</v>
      </c>
      <c r="G34" s="30">
        <f t="shared" si="2"/>
        <v>1482.5</v>
      </c>
      <c r="H34" s="30">
        <f t="shared" si="2"/>
        <v>1556.6</v>
      </c>
    </row>
    <row r="35" spans="1:8" s="38" customFormat="1" ht="22.5">
      <c r="A35" s="20" t="s">
        <v>91</v>
      </c>
      <c r="B35" s="33">
        <v>1</v>
      </c>
      <c r="C35" s="34">
        <v>106</v>
      </c>
      <c r="D35" s="35">
        <v>20400</v>
      </c>
      <c r="E35" s="36" t="s">
        <v>90</v>
      </c>
      <c r="F35" s="37">
        <v>7720.7</v>
      </c>
      <c r="G35" s="30">
        <f t="shared" si="2"/>
        <v>8106.7</v>
      </c>
      <c r="H35" s="30">
        <f t="shared" si="2"/>
        <v>8512</v>
      </c>
    </row>
    <row r="36" spans="1:8" ht="21.75" customHeight="1" hidden="1">
      <c r="A36" s="19" t="s">
        <v>23</v>
      </c>
      <c r="B36" s="23">
        <v>1</v>
      </c>
      <c r="C36" s="5">
        <v>107</v>
      </c>
      <c r="D36" s="24">
        <v>0</v>
      </c>
      <c r="E36" s="29"/>
      <c r="F36" s="30"/>
      <c r="G36" s="42"/>
      <c r="H36" s="42"/>
    </row>
    <row r="37" spans="1:8" ht="12.75" customHeight="1" hidden="1">
      <c r="A37" s="21" t="s">
        <v>24</v>
      </c>
      <c r="B37" s="23">
        <v>1</v>
      </c>
      <c r="C37" s="5">
        <v>107</v>
      </c>
      <c r="D37" s="24">
        <v>200003</v>
      </c>
      <c r="E37" s="29"/>
      <c r="F37" s="30"/>
      <c r="G37" s="42"/>
      <c r="H37" s="42"/>
    </row>
    <row r="38" spans="1:8" ht="21.75" customHeight="1" hidden="1">
      <c r="A38" s="20" t="s">
        <v>9</v>
      </c>
      <c r="B38" s="23">
        <v>1</v>
      </c>
      <c r="C38" s="5">
        <v>107</v>
      </c>
      <c r="D38" s="24">
        <v>200003</v>
      </c>
      <c r="E38" s="29"/>
      <c r="F38" s="30"/>
      <c r="G38" s="42"/>
      <c r="H38" s="42"/>
    </row>
    <row r="39" spans="1:8" ht="12.75" customHeight="1" hidden="1">
      <c r="A39" s="20" t="s">
        <v>10</v>
      </c>
      <c r="B39" s="23">
        <v>1</v>
      </c>
      <c r="C39" s="5">
        <v>107</v>
      </c>
      <c r="D39" s="24">
        <v>200003</v>
      </c>
      <c r="E39" s="29"/>
      <c r="F39" s="30"/>
      <c r="G39" s="42"/>
      <c r="H39" s="42"/>
    </row>
    <row r="40" spans="1:8" ht="12.75" customHeight="1" hidden="1">
      <c r="A40" s="22" t="s">
        <v>17</v>
      </c>
      <c r="B40" s="8">
        <v>1</v>
      </c>
      <c r="C40" s="6">
        <v>107</v>
      </c>
      <c r="D40" s="9">
        <v>200003</v>
      </c>
      <c r="E40" s="28"/>
      <c r="F40" s="31"/>
      <c r="G40" s="42"/>
      <c r="H40" s="42"/>
    </row>
    <row r="41" spans="1:8" ht="12.75">
      <c r="A41" s="19" t="s">
        <v>25</v>
      </c>
      <c r="B41" s="23">
        <v>1</v>
      </c>
      <c r="C41" s="5">
        <v>111</v>
      </c>
      <c r="D41" s="24">
        <v>0</v>
      </c>
      <c r="E41" s="29"/>
      <c r="F41" s="30">
        <f aca="true" t="shared" si="3" ref="F41:H42">F42</f>
        <v>940</v>
      </c>
      <c r="G41" s="30">
        <f t="shared" si="3"/>
        <v>987</v>
      </c>
      <c r="H41" s="30">
        <f t="shared" si="3"/>
        <v>1036.4</v>
      </c>
    </row>
    <row r="42" spans="1:8" ht="12.75" customHeight="1">
      <c r="A42" s="21" t="s">
        <v>26</v>
      </c>
      <c r="B42" s="23">
        <v>1</v>
      </c>
      <c r="C42" s="5">
        <v>111</v>
      </c>
      <c r="D42" s="24">
        <v>700501</v>
      </c>
      <c r="E42" s="29"/>
      <c r="F42" s="30">
        <f t="shared" si="3"/>
        <v>940</v>
      </c>
      <c r="G42" s="30">
        <f t="shared" si="3"/>
        <v>987</v>
      </c>
      <c r="H42" s="30">
        <f t="shared" si="3"/>
        <v>1036.4</v>
      </c>
    </row>
    <row r="43" spans="1:8" ht="12.75" customHeight="1">
      <c r="A43" s="21" t="s">
        <v>26</v>
      </c>
      <c r="B43" s="23">
        <v>1</v>
      </c>
      <c r="C43" s="5">
        <v>111</v>
      </c>
      <c r="D43" s="24">
        <v>700501</v>
      </c>
      <c r="E43" s="29" t="s">
        <v>95</v>
      </c>
      <c r="F43" s="30">
        <v>940</v>
      </c>
      <c r="G43" s="30">
        <f>ROUND(F43*1.05,1)</f>
        <v>987</v>
      </c>
      <c r="H43" s="30">
        <f>ROUND(G43*1.05,1)</f>
        <v>1036.4</v>
      </c>
    </row>
    <row r="44" spans="1:8" ht="21.75" customHeight="1" hidden="1">
      <c r="A44" s="19" t="s">
        <v>27</v>
      </c>
      <c r="B44" s="23">
        <v>1</v>
      </c>
      <c r="C44" s="5">
        <v>113</v>
      </c>
      <c r="D44" s="24">
        <v>0</v>
      </c>
      <c r="E44" s="29"/>
      <c r="F44" s="30"/>
      <c r="G44" s="42"/>
      <c r="H44" s="42"/>
    </row>
    <row r="45" spans="1:8" ht="12.75" customHeight="1" hidden="1">
      <c r="A45" s="21" t="s">
        <v>28</v>
      </c>
      <c r="B45" s="23">
        <v>1</v>
      </c>
      <c r="C45" s="5">
        <v>113</v>
      </c>
      <c r="D45" s="24">
        <v>5180202</v>
      </c>
      <c r="E45" s="29"/>
      <c r="F45" s="30"/>
      <c r="G45" s="42"/>
      <c r="H45" s="42"/>
    </row>
    <row r="46" spans="1:8" ht="21.75" customHeight="1" hidden="1">
      <c r="A46" s="20" t="s">
        <v>9</v>
      </c>
      <c r="B46" s="23">
        <v>1</v>
      </c>
      <c r="C46" s="5">
        <v>113</v>
      </c>
      <c r="D46" s="24">
        <v>5180202</v>
      </c>
      <c r="E46" s="29"/>
      <c r="F46" s="30"/>
      <c r="G46" s="42"/>
      <c r="H46" s="42"/>
    </row>
    <row r="47" spans="1:8" ht="12.75" customHeight="1" hidden="1">
      <c r="A47" s="20" t="s">
        <v>10</v>
      </c>
      <c r="B47" s="23">
        <v>1</v>
      </c>
      <c r="C47" s="5">
        <v>113</v>
      </c>
      <c r="D47" s="24">
        <v>5180202</v>
      </c>
      <c r="E47" s="29"/>
      <c r="F47" s="30"/>
      <c r="G47" s="42"/>
      <c r="H47" s="42"/>
    </row>
    <row r="48" spans="1:8" ht="12.75" customHeight="1" hidden="1">
      <c r="A48" s="22" t="s">
        <v>14</v>
      </c>
      <c r="B48" s="8">
        <v>1</v>
      </c>
      <c r="C48" s="6">
        <v>113</v>
      </c>
      <c r="D48" s="9">
        <v>5180202</v>
      </c>
      <c r="E48" s="28"/>
      <c r="F48" s="31"/>
      <c r="G48" s="42"/>
      <c r="H48" s="42"/>
    </row>
    <row r="49" spans="1:8" ht="12.75" customHeight="1" hidden="1">
      <c r="A49" s="22" t="s">
        <v>16</v>
      </c>
      <c r="B49" s="8">
        <v>1</v>
      </c>
      <c r="C49" s="6">
        <v>113</v>
      </c>
      <c r="D49" s="9">
        <v>5180202</v>
      </c>
      <c r="E49" s="28"/>
      <c r="F49" s="31"/>
      <c r="G49" s="42"/>
      <c r="H49" s="42"/>
    </row>
    <row r="50" spans="1:8" ht="12.75" customHeight="1">
      <c r="A50" s="22"/>
      <c r="B50" s="8"/>
      <c r="C50" s="6"/>
      <c r="D50" s="9"/>
      <c r="E50" s="28"/>
      <c r="F50" s="31"/>
      <c r="G50" s="42"/>
      <c r="H50" s="42"/>
    </row>
    <row r="51" spans="1:8" ht="12.75" customHeight="1">
      <c r="A51" s="19" t="s">
        <v>29</v>
      </c>
      <c r="B51" s="23">
        <v>2</v>
      </c>
      <c r="C51" s="5">
        <v>0</v>
      </c>
      <c r="D51" s="24">
        <v>0</v>
      </c>
      <c r="E51" s="29"/>
      <c r="F51" s="30">
        <f>F52</f>
        <v>2203.6</v>
      </c>
      <c r="G51" s="30">
        <f aca="true" t="shared" si="4" ref="G51:H53">G52</f>
        <v>2313.8</v>
      </c>
      <c r="H51" s="30">
        <f t="shared" si="4"/>
        <v>2313.8</v>
      </c>
    </row>
    <row r="52" spans="1:8" ht="12.75">
      <c r="A52" s="19" t="s">
        <v>30</v>
      </c>
      <c r="B52" s="23">
        <v>2</v>
      </c>
      <c r="C52" s="5">
        <v>203</v>
      </c>
      <c r="D52" s="24">
        <v>0</v>
      </c>
      <c r="E52" s="29"/>
      <c r="F52" s="30">
        <f>F53</f>
        <v>2203.6</v>
      </c>
      <c r="G52" s="30">
        <f t="shared" si="4"/>
        <v>2313.8</v>
      </c>
      <c r="H52" s="30">
        <f t="shared" si="4"/>
        <v>2313.8</v>
      </c>
    </row>
    <row r="53" spans="1:8" ht="22.5">
      <c r="A53" s="21" t="s">
        <v>31</v>
      </c>
      <c r="B53" s="23">
        <v>2</v>
      </c>
      <c r="C53" s="5">
        <v>203</v>
      </c>
      <c r="D53" s="24">
        <v>13600</v>
      </c>
      <c r="E53" s="29"/>
      <c r="F53" s="30">
        <f>F54</f>
        <v>2203.6</v>
      </c>
      <c r="G53" s="30">
        <f t="shared" si="4"/>
        <v>2313.8</v>
      </c>
      <c r="H53" s="30">
        <f t="shared" si="4"/>
        <v>2313.8</v>
      </c>
    </row>
    <row r="54" spans="1:8" ht="12.75" customHeight="1">
      <c r="A54" s="20" t="s">
        <v>97</v>
      </c>
      <c r="B54" s="23">
        <v>2</v>
      </c>
      <c r="C54" s="5">
        <v>203</v>
      </c>
      <c r="D54" s="24">
        <v>13600</v>
      </c>
      <c r="E54" s="29" t="s">
        <v>96</v>
      </c>
      <c r="F54" s="30">
        <v>2203.6</v>
      </c>
      <c r="G54" s="30">
        <f>ROUND(F54*1.05,1)</f>
        <v>2313.8</v>
      </c>
      <c r="H54" s="30">
        <f>ROUND(G54*1,1)</f>
        <v>2313.8</v>
      </c>
    </row>
    <row r="55" spans="1:8" ht="12.75" customHeight="1">
      <c r="A55" s="22"/>
      <c r="B55" s="8"/>
      <c r="C55" s="6"/>
      <c r="D55" s="9"/>
      <c r="E55" s="28"/>
      <c r="F55" s="31"/>
      <c r="G55" s="42"/>
      <c r="H55" s="42"/>
    </row>
    <row r="56" spans="1:8" s="38" customFormat="1" ht="22.5">
      <c r="A56" s="32" t="s">
        <v>119</v>
      </c>
      <c r="B56" s="33">
        <v>3</v>
      </c>
      <c r="C56" s="34"/>
      <c r="D56" s="35"/>
      <c r="E56" s="36"/>
      <c r="F56" s="37">
        <f>F57</f>
        <v>6422</v>
      </c>
      <c r="G56" s="37">
        <f>G57</f>
        <v>6742.9</v>
      </c>
      <c r="H56" s="37">
        <f>H57</f>
        <v>7079.6</v>
      </c>
    </row>
    <row r="57" spans="1:8" s="38" customFormat="1" ht="27.75" customHeight="1">
      <c r="A57" s="32" t="s">
        <v>120</v>
      </c>
      <c r="B57" s="33">
        <v>3</v>
      </c>
      <c r="C57" s="34">
        <v>309</v>
      </c>
      <c r="D57" s="35"/>
      <c r="E57" s="36"/>
      <c r="F57" s="37">
        <f>F58+F60</f>
        <v>6422</v>
      </c>
      <c r="G57" s="37">
        <f>G58+G60</f>
        <v>6742.9</v>
      </c>
      <c r="H57" s="37">
        <f>H58+H60</f>
        <v>7079.6</v>
      </c>
    </row>
    <row r="58" spans="1:8" s="38" customFormat="1" ht="22.5">
      <c r="A58" s="32" t="s">
        <v>121</v>
      </c>
      <c r="B58" s="33">
        <v>3</v>
      </c>
      <c r="C58" s="34">
        <v>309</v>
      </c>
      <c r="D58" s="35">
        <v>2180100</v>
      </c>
      <c r="E58" s="36"/>
      <c r="F58" s="37">
        <f>F59</f>
        <v>4448.3</v>
      </c>
      <c r="G58" s="37">
        <f>G59</f>
        <v>4670.5</v>
      </c>
      <c r="H58" s="37">
        <f>H59</f>
        <v>4903.6</v>
      </c>
    </row>
    <row r="59" spans="1:8" s="38" customFormat="1" ht="12.75" customHeight="1">
      <c r="A59" s="32" t="s">
        <v>122</v>
      </c>
      <c r="B59" s="33">
        <v>3</v>
      </c>
      <c r="C59" s="34">
        <v>309</v>
      </c>
      <c r="D59" s="35">
        <v>2180100</v>
      </c>
      <c r="E59" s="36" t="s">
        <v>95</v>
      </c>
      <c r="F59" s="37">
        <v>4448.3</v>
      </c>
      <c r="G59" s="30">
        <f>ROUND(F59*1.05,1)-0.2</f>
        <v>4670.5</v>
      </c>
      <c r="H59" s="30">
        <f>ROUND(G59*1.05,1)-0.4</f>
        <v>4903.6</v>
      </c>
    </row>
    <row r="60" spans="1:8" s="38" customFormat="1" ht="12.75" customHeight="1">
      <c r="A60" s="32" t="s">
        <v>128</v>
      </c>
      <c r="B60" s="33">
        <v>3</v>
      </c>
      <c r="C60" s="34">
        <v>309</v>
      </c>
      <c r="D60" s="35">
        <v>2190200</v>
      </c>
      <c r="E60" s="36"/>
      <c r="F60" s="37">
        <f>F61+F62</f>
        <v>1973.7</v>
      </c>
      <c r="G60" s="37">
        <f>G61+G62</f>
        <v>2072.4</v>
      </c>
      <c r="H60" s="37">
        <f>H61+H62</f>
        <v>2176</v>
      </c>
    </row>
    <row r="61" spans="1:8" s="38" customFormat="1" ht="12.75" customHeight="1">
      <c r="A61" s="20" t="s">
        <v>88</v>
      </c>
      <c r="B61" s="33">
        <v>3</v>
      </c>
      <c r="C61" s="34">
        <v>309</v>
      </c>
      <c r="D61" s="35">
        <v>2190200</v>
      </c>
      <c r="E61" s="36" t="s">
        <v>98</v>
      </c>
      <c r="F61" s="37">
        <v>1856.7</v>
      </c>
      <c r="G61" s="30">
        <f>ROUND(F61*1.05,1)</f>
        <v>1949.5</v>
      </c>
      <c r="H61" s="30">
        <f>ROUND(G61*1.05,1)</f>
        <v>2047</v>
      </c>
    </row>
    <row r="62" spans="1:8" s="38" customFormat="1" ht="12.75" customHeight="1">
      <c r="A62" s="20" t="s">
        <v>91</v>
      </c>
      <c r="B62" s="33">
        <v>3</v>
      </c>
      <c r="C62" s="34">
        <v>309</v>
      </c>
      <c r="D62" s="35">
        <v>2190200</v>
      </c>
      <c r="E62" s="36" t="s">
        <v>90</v>
      </c>
      <c r="F62" s="37">
        <v>117</v>
      </c>
      <c r="G62" s="30">
        <f>ROUND(F62*1.05,1)</f>
        <v>122.9</v>
      </c>
      <c r="H62" s="30">
        <f>ROUND(G62*1.05,1)</f>
        <v>129</v>
      </c>
    </row>
    <row r="63" spans="1:8" ht="12.75" customHeight="1">
      <c r="A63" s="22"/>
      <c r="B63" s="8"/>
      <c r="C63" s="6"/>
      <c r="D63" s="9"/>
      <c r="E63" s="28"/>
      <c r="F63" s="31"/>
      <c r="G63" s="42"/>
      <c r="H63" s="42"/>
    </row>
    <row r="64" spans="1:8" ht="12.75" customHeight="1" hidden="1">
      <c r="A64" s="19" t="s">
        <v>32</v>
      </c>
      <c r="B64" s="23">
        <v>4</v>
      </c>
      <c r="C64" s="5">
        <v>0</v>
      </c>
      <c r="D64" s="24">
        <v>0</v>
      </c>
      <c r="E64" s="29"/>
      <c r="F64" s="30">
        <f>F65</f>
        <v>0</v>
      </c>
      <c r="G64" s="30">
        <f>F64*1.055</f>
        <v>0</v>
      </c>
      <c r="H64" s="30">
        <f aca="true" t="shared" si="5" ref="H64:H69">G64*1.05</f>
        <v>0</v>
      </c>
    </row>
    <row r="65" spans="1:8" ht="12.75" customHeight="1" hidden="1">
      <c r="A65" s="19" t="s">
        <v>33</v>
      </c>
      <c r="B65" s="23">
        <v>4</v>
      </c>
      <c r="C65" s="5">
        <v>405</v>
      </c>
      <c r="D65" s="24">
        <v>0</v>
      </c>
      <c r="E65" s="29"/>
      <c r="F65" s="30">
        <f>F66</f>
        <v>0</v>
      </c>
      <c r="G65" s="30">
        <f>F65*1.055</f>
        <v>0</v>
      </c>
      <c r="H65" s="30">
        <f t="shared" si="5"/>
        <v>0</v>
      </c>
    </row>
    <row r="66" spans="1:8" ht="12.75" customHeight="1" hidden="1">
      <c r="A66" s="21" t="s">
        <v>34</v>
      </c>
      <c r="B66" s="23">
        <v>4</v>
      </c>
      <c r="C66" s="5">
        <v>405</v>
      </c>
      <c r="D66" s="24">
        <v>2639900</v>
      </c>
      <c r="E66" s="29"/>
      <c r="F66" s="30">
        <f>F67+F68+F69</f>
        <v>0</v>
      </c>
      <c r="G66" s="30">
        <f>F66*1.055</f>
        <v>0</v>
      </c>
      <c r="H66" s="30">
        <f t="shared" si="5"/>
        <v>0</v>
      </c>
    </row>
    <row r="67" spans="1:8" ht="12.75" customHeight="1" hidden="1">
      <c r="A67" s="20" t="s">
        <v>88</v>
      </c>
      <c r="B67" s="23">
        <v>4</v>
      </c>
      <c r="C67" s="5">
        <v>405</v>
      </c>
      <c r="D67" s="24">
        <v>2639900</v>
      </c>
      <c r="E67" s="29" t="s">
        <v>98</v>
      </c>
      <c r="F67" s="30"/>
      <c r="G67" s="30">
        <f>F67*1.05</f>
        <v>0</v>
      </c>
      <c r="H67" s="30">
        <f t="shared" si="5"/>
        <v>0</v>
      </c>
    </row>
    <row r="68" spans="1:8" ht="12.75" customHeight="1" hidden="1">
      <c r="A68" s="20" t="s">
        <v>94</v>
      </c>
      <c r="B68" s="23">
        <v>4</v>
      </c>
      <c r="C68" s="5">
        <v>405</v>
      </c>
      <c r="D68" s="24">
        <v>2639900</v>
      </c>
      <c r="E68" s="29" t="s">
        <v>93</v>
      </c>
      <c r="F68" s="30"/>
      <c r="G68" s="30">
        <f>F68*1.05</f>
        <v>0</v>
      </c>
      <c r="H68" s="30">
        <f t="shared" si="5"/>
        <v>0</v>
      </c>
    </row>
    <row r="69" spans="1:8" s="38" customFormat="1" ht="21.75" customHeight="1" hidden="1">
      <c r="A69" s="20" t="s">
        <v>91</v>
      </c>
      <c r="B69" s="33">
        <v>4</v>
      </c>
      <c r="C69" s="34">
        <v>405</v>
      </c>
      <c r="D69" s="35">
        <v>2639900</v>
      </c>
      <c r="E69" s="36" t="s">
        <v>90</v>
      </c>
      <c r="F69" s="37"/>
      <c r="G69" s="30">
        <f>F69*1.05</f>
        <v>0</v>
      </c>
      <c r="H69" s="30">
        <f t="shared" si="5"/>
        <v>0</v>
      </c>
    </row>
    <row r="70" spans="1:8" ht="12.75" customHeight="1" hidden="1">
      <c r="A70" s="22"/>
      <c r="B70" s="8"/>
      <c r="C70" s="6"/>
      <c r="D70" s="9"/>
      <c r="E70" s="28"/>
      <c r="F70" s="31"/>
      <c r="G70" s="42"/>
      <c r="H70" s="42"/>
    </row>
    <row r="71" spans="1:8" ht="12.75" customHeight="1" hidden="1">
      <c r="A71" s="19" t="s">
        <v>36</v>
      </c>
      <c r="B71" s="23">
        <v>5</v>
      </c>
      <c r="C71" s="5">
        <v>0</v>
      </c>
      <c r="D71" s="24">
        <v>0</v>
      </c>
      <c r="E71" s="29"/>
      <c r="F71" s="30">
        <f>F72</f>
        <v>0</v>
      </c>
      <c r="G71" s="30">
        <f>F71*1.05</f>
        <v>0</v>
      </c>
      <c r="H71" s="30">
        <f>G71*1.05</f>
        <v>0</v>
      </c>
    </row>
    <row r="72" spans="1:8" ht="12.75" customHeight="1" hidden="1">
      <c r="A72" s="19" t="s">
        <v>37</v>
      </c>
      <c r="B72" s="23">
        <v>5</v>
      </c>
      <c r="C72" s="5">
        <v>503</v>
      </c>
      <c r="D72" s="24">
        <v>0</v>
      </c>
      <c r="E72" s="29"/>
      <c r="F72" s="30">
        <f>F78</f>
        <v>0</v>
      </c>
      <c r="G72" s="30">
        <f>F72*1.05</f>
        <v>0</v>
      </c>
      <c r="H72" s="30">
        <f>G72*1.05</f>
        <v>0</v>
      </c>
    </row>
    <row r="73" spans="1:8" ht="12.75" customHeight="1" hidden="1">
      <c r="A73" s="21" t="s">
        <v>38</v>
      </c>
      <c r="B73" s="23">
        <v>5</v>
      </c>
      <c r="C73" s="5">
        <v>503</v>
      </c>
      <c r="D73" s="24">
        <v>6000200</v>
      </c>
      <c r="E73" s="29"/>
      <c r="F73" s="30"/>
      <c r="G73" s="30">
        <f>F73*1.055</f>
        <v>0</v>
      </c>
      <c r="H73" s="30">
        <f aca="true" t="shared" si="6" ref="H73:H79">G73*1.05</f>
        <v>0</v>
      </c>
    </row>
    <row r="74" spans="1:8" ht="21.75" customHeight="1" hidden="1">
      <c r="A74" s="20" t="s">
        <v>9</v>
      </c>
      <c r="B74" s="23">
        <v>5</v>
      </c>
      <c r="C74" s="5">
        <v>503</v>
      </c>
      <c r="D74" s="24">
        <v>6000200</v>
      </c>
      <c r="E74" s="29"/>
      <c r="F74" s="30"/>
      <c r="G74" s="30">
        <f>F74*1.055</f>
        <v>0</v>
      </c>
      <c r="H74" s="30">
        <f t="shared" si="6"/>
        <v>0</v>
      </c>
    </row>
    <row r="75" spans="1:8" ht="12.75" customHeight="1" hidden="1">
      <c r="A75" s="20" t="s">
        <v>10</v>
      </c>
      <c r="B75" s="23">
        <v>5</v>
      </c>
      <c r="C75" s="5">
        <v>503</v>
      </c>
      <c r="D75" s="24">
        <v>6000200</v>
      </c>
      <c r="E75" s="29"/>
      <c r="F75" s="30"/>
      <c r="G75" s="30">
        <f>F75*1.055</f>
        <v>0</v>
      </c>
      <c r="H75" s="30">
        <f t="shared" si="6"/>
        <v>0</v>
      </c>
    </row>
    <row r="76" spans="1:8" ht="12.75" customHeight="1" hidden="1">
      <c r="A76" s="22" t="s">
        <v>14</v>
      </c>
      <c r="B76" s="8">
        <v>5</v>
      </c>
      <c r="C76" s="6">
        <v>503</v>
      </c>
      <c r="D76" s="9">
        <v>6000200</v>
      </c>
      <c r="E76" s="28"/>
      <c r="F76" s="31"/>
      <c r="G76" s="30">
        <f>F76*1.055</f>
        <v>0</v>
      </c>
      <c r="H76" s="30">
        <f t="shared" si="6"/>
        <v>0</v>
      </c>
    </row>
    <row r="77" spans="1:8" ht="12.75" customHeight="1" hidden="1">
      <c r="A77" s="22" t="s">
        <v>21</v>
      </c>
      <c r="B77" s="8">
        <v>5</v>
      </c>
      <c r="C77" s="6">
        <v>503</v>
      </c>
      <c r="D77" s="9">
        <v>6000200</v>
      </c>
      <c r="E77" s="28"/>
      <c r="F77" s="31"/>
      <c r="G77" s="30">
        <f>F77*1.055</f>
        <v>0</v>
      </c>
      <c r="H77" s="30">
        <f t="shared" si="6"/>
        <v>0</v>
      </c>
    </row>
    <row r="78" spans="1:8" ht="21.75" customHeight="1" hidden="1">
      <c r="A78" s="21" t="s">
        <v>39</v>
      </c>
      <c r="B78" s="23">
        <v>5</v>
      </c>
      <c r="C78" s="5">
        <v>503</v>
      </c>
      <c r="D78" s="24">
        <v>6000500</v>
      </c>
      <c r="E78" s="29"/>
      <c r="F78" s="30">
        <f>F79</f>
        <v>0</v>
      </c>
      <c r="G78" s="30">
        <f>F78*1.05</f>
        <v>0</v>
      </c>
      <c r="H78" s="30">
        <f t="shared" si="6"/>
        <v>0</v>
      </c>
    </row>
    <row r="79" spans="1:8" ht="21.75" customHeight="1" hidden="1">
      <c r="A79" s="20" t="s">
        <v>91</v>
      </c>
      <c r="B79" s="23">
        <v>5</v>
      </c>
      <c r="C79" s="5">
        <v>503</v>
      </c>
      <c r="D79" s="24">
        <v>6000500</v>
      </c>
      <c r="E79" s="29" t="s">
        <v>93</v>
      </c>
      <c r="F79" s="30"/>
      <c r="G79" s="30">
        <f>F79*1.05</f>
        <v>0</v>
      </c>
      <c r="H79" s="30">
        <f t="shared" si="6"/>
        <v>0</v>
      </c>
    </row>
    <row r="80" spans="1:8" ht="12.75" customHeight="1" hidden="1">
      <c r="A80" s="22"/>
      <c r="B80" s="8"/>
      <c r="C80" s="6"/>
      <c r="D80" s="9"/>
      <c r="E80" s="28"/>
      <c r="F80" s="31"/>
      <c r="G80" s="42"/>
      <c r="H80" s="42"/>
    </row>
    <row r="81" spans="1:8" s="38" customFormat="1" ht="12.75" customHeight="1">
      <c r="A81" s="32" t="s">
        <v>133</v>
      </c>
      <c r="B81" s="33">
        <v>4</v>
      </c>
      <c r="C81" s="34"/>
      <c r="D81" s="35"/>
      <c r="E81" s="36"/>
      <c r="F81" s="37">
        <f>F82</f>
        <v>22935.6</v>
      </c>
      <c r="G81" s="37">
        <f aca="true" t="shared" si="7" ref="G81:H84">G82</f>
        <v>24082.4</v>
      </c>
      <c r="H81" s="37">
        <f t="shared" si="7"/>
        <v>25286.5</v>
      </c>
    </row>
    <row r="82" spans="1:8" s="38" customFormat="1" ht="12.75" customHeight="1">
      <c r="A82" s="32" t="s">
        <v>134</v>
      </c>
      <c r="B82" s="33">
        <v>4</v>
      </c>
      <c r="C82" s="34">
        <v>409</v>
      </c>
      <c r="D82" s="35"/>
      <c r="E82" s="36"/>
      <c r="F82" s="37">
        <f>F83</f>
        <v>22935.6</v>
      </c>
      <c r="G82" s="37">
        <f t="shared" si="7"/>
        <v>24082.4</v>
      </c>
      <c r="H82" s="37">
        <f t="shared" si="7"/>
        <v>25286.5</v>
      </c>
    </row>
    <row r="83" spans="1:8" s="38" customFormat="1" ht="33.75">
      <c r="A83" s="32" t="s">
        <v>135</v>
      </c>
      <c r="B83" s="33">
        <v>4</v>
      </c>
      <c r="C83" s="34">
        <v>409</v>
      </c>
      <c r="D83" s="35">
        <v>3150200</v>
      </c>
      <c r="E83" s="36"/>
      <c r="F83" s="37">
        <f>F84</f>
        <v>22935.6</v>
      </c>
      <c r="G83" s="37">
        <f t="shared" si="7"/>
        <v>24082.4</v>
      </c>
      <c r="H83" s="37">
        <f t="shared" si="7"/>
        <v>25286.5</v>
      </c>
    </row>
    <row r="84" spans="1:8" s="38" customFormat="1" ht="33.75">
      <c r="A84" s="32" t="s">
        <v>135</v>
      </c>
      <c r="B84" s="33">
        <v>4</v>
      </c>
      <c r="C84" s="34">
        <v>409</v>
      </c>
      <c r="D84" s="35">
        <v>3150210</v>
      </c>
      <c r="E84" s="36"/>
      <c r="F84" s="37">
        <f>F85</f>
        <v>22935.6</v>
      </c>
      <c r="G84" s="37">
        <f t="shared" si="7"/>
        <v>24082.4</v>
      </c>
      <c r="H84" s="37">
        <f t="shared" si="7"/>
        <v>25286.5</v>
      </c>
    </row>
    <row r="85" spans="1:8" s="38" customFormat="1" ht="12.75" customHeight="1">
      <c r="A85" s="32" t="s">
        <v>91</v>
      </c>
      <c r="B85" s="33">
        <v>4</v>
      </c>
      <c r="C85" s="34">
        <v>409</v>
      </c>
      <c r="D85" s="35">
        <v>3150210</v>
      </c>
      <c r="E85" s="36" t="s">
        <v>90</v>
      </c>
      <c r="F85" s="37">
        <v>22935.6</v>
      </c>
      <c r="G85" s="30">
        <f>ROUND(F85*1.05,1)</f>
        <v>24082.4</v>
      </c>
      <c r="H85" s="30">
        <f>ROUND(G85*1.05,1)</f>
        <v>25286.5</v>
      </c>
    </row>
    <row r="86" spans="1:8" ht="12.75" customHeight="1">
      <c r="A86" s="22"/>
      <c r="B86" s="8"/>
      <c r="C86" s="6"/>
      <c r="D86" s="9"/>
      <c r="E86" s="28"/>
      <c r="F86" s="31"/>
      <c r="G86" s="42"/>
      <c r="H86" s="42"/>
    </row>
    <row r="87" spans="1:8" ht="12.75" customHeight="1">
      <c r="A87" s="19" t="s">
        <v>40</v>
      </c>
      <c r="B87" s="23">
        <v>7</v>
      </c>
      <c r="C87" s="5">
        <v>0</v>
      </c>
      <c r="D87" s="24">
        <v>0</v>
      </c>
      <c r="E87" s="29"/>
      <c r="F87" s="30">
        <f>F88+F92+F104</f>
        <v>623057.6</v>
      </c>
      <c r="G87" s="30">
        <f>G88+G92+G104</f>
        <v>654210.3999999999</v>
      </c>
      <c r="H87" s="30">
        <f>H88+H92+H104</f>
        <v>686921</v>
      </c>
    </row>
    <row r="88" spans="1:8" ht="12.75" customHeight="1">
      <c r="A88" s="19" t="s">
        <v>41</v>
      </c>
      <c r="B88" s="23">
        <v>7</v>
      </c>
      <c r="C88" s="5">
        <v>701</v>
      </c>
      <c r="D88" s="24">
        <v>0</v>
      </c>
      <c r="E88" s="29"/>
      <c r="F88" s="30">
        <f>F89</f>
        <v>54152.399999999994</v>
      </c>
      <c r="G88" s="30">
        <f>G89</f>
        <v>56860</v>
      </c>
      <c r="H88" s="30">
        <f>H89</f>
        <v>59703</v>
      </c>
    </row>
    <row r="89" spans="1:8" ht="12.75">
      <c r="A89" s="21" t="s">
        <v>34</v>
      </c>
      <c r="B89" s="23">
        <v>7</v>
      </c>
      <c r="C89" s="5">
        <v>701</v>
      </c>
      <c r="D89" s="24">
        <v>4209900</v>
      </c>
      <c r="E89" s="29"/>
      <c r="F89" s="30">
        <f>F90+F91</f>
        <v>54152.399999999994</v>
      </c>
      <c r="G89" s="30">
        <f>G90+G91</f>
        <v>56860</v>
      </c>
      <c r="H89" s="30">
        <f>H90+H91</f>
        <v>59703</v>
      </c>
    </row>
    <row r="90" spans="1:8" ht="33.75">
      <c r="A90" s="20" t="s">
        <v>101</v>
      </c>
      <c r="B90" s="23">
        <v>7</v>
      </c>
      <c r="C90" s="5">
        <v>701</v>
      </c>
      <c r="D90" s="24">
        <v>4209900</v>
      </c>
      <c r="E90" s="29" t="s">
        <v>99</v>
      </c>
      <c r="F90" s="30">
        <f>47797.7+5000</f>
        <v>52797.7</v>
      </c>
      <c r="G90" s="30">
        <f>ROUND(F90*1.05,1)</f>
        <v>55437.6</v>
      </c>
      <c r="H90" s="30">
        <f>ROUND(G90*1.05,1)</f>
        <v>58209.5</v>
      </c>
    </row>
    <row r="91" spans="1:8" ht="12.75" customHeight="1">
      <c r="A91" s="20" t="s">
        <v>102</v>
      </c>
      <c r="B91" s="23">
        <v>7</v>
      </c>
      <c r="C91" s="5">
        <v>701</v>
      </c>
      <c r="D91" s="24">
        <v>4209900</v>
      </c>
      <c r="E91" s="29" t="s">
        <v>100</v>
      </c>
      <c r="F91" s="30">
        <v>1354.7</v>
      </c>
      <c r="G91" s="30">
        <f>ROUND(F91*1.05,1)</f>
        <v>1422.4</v>
      </c>
      <c r="H91" s="30">
        <f>ROUND(G91*1.05,1)</f>
        <v>1493.5</v>
      </c>
    </row>
    <row r="92" spans="1:8" ht="12.75" customHeight="1">
      <c r="A92" s="19" t="s">
        <v>44</v>
      </c>
      <c r="B92" s="23">
        <v>7</v>
      </c>
      <c r="C92" s="5">
        <v>702</v>
      </c>
      <c r="D92" s="24">
        <v>0</v>
      </c>
      <c r="E92" s="29"/>
      <c r="F92" s="30">
        <f>F93+F96+F102</f>
        <v>555526.5</v>
      </c>
      <c r="G92" s="30">
        <f>G93+G96+G102</f>
        <v>583302.7999999999</v>
      </c>
      <c r="H92" s="30">
        <f>H93+H96+H102</f>
        <v>612468</v>
      </c>
    </row>
    <row r="93" spans="1:8" ht="12.75">
      <c r="A93" s="21" t="s">
        <v>34</v>
      </c>
      <c r="B93" s="23">
        <v>7</v>
      </c>
      <c r="C93" s="5">
        <v>702</v>
      </c>
      <c r="D93" s="24">
        <v>4219900</v>
      </c>
      <c r="E93" s="29"/>
      <c r="F93" s="30">
        <f>F94+F95</f>
        <v>490931.5</v>
      </c>
      <c r="G93" s="30">
        <f>G94+G95</f>
        <v>515478.1</v>
      </c>
      <c r="H93" s="30">
        <f>H94+H95</f>
        <v>541252</v>
      </c>
    </row>
    <row r="94" spans="1:8" ht="21.75" customHeight="1">
      <c r="A94" s="20" t="s">
        <v>101</v>
      </c>
      <c r="B94" s="23">
        <v>7</v>
      </c>
      <c r="C94" s="5">
        <v>702</v>
      </c>
      <c r="D94" s="24">
        <v>4219900</v>
      </c>
      <c r="E94" s="29" t="s">
        <v>99</v>
      </c>
      <c r="F94" s="30">
        <v>486264.1</v>
      </c>
      <c r="G94" s="30">
        <f>ROUND(F94*1.05,1)</f>
        <v>510577.3</v>
      </c>
      <c r="H94" s="30">
        <f>ROUND(G94*1.05,1)</f>
        <v>536106.2</v>
      </c>
    </row>
    <row r="95" spans="1:8" ht="12.75" customHeight="1">
      <c r="A95" s="20" t="s">
        <v>102</v>
      </c>
      <c r="B95" s="23">
        <v>7</v>
      </c>
      <c r="C95" s="5">
        <v>702</v>
      </c>
      <c r="D95" s="24">
        <v>4219900</v>
      </c>
      <c r="E95" s="29" t="s">
        <v>100</v>
      </c>
      <c r="F95" s="30">
        <v>4667.4</v>
      </c>
      <c r="G95" s="30">
        <f>ROUND(F95*1.05,1)</f>
        <v>4900.8</v>
      </c>
      <c r="H95" s="30">
        <f>ROUND(G95*1.05,1)</f>
        <v>5145.8</v>
      </c>
    </row>
    <row r="96" spans="1:8" ht="12.75">
      <c r="A96" s="21" t="s">
        <v>34</v>
      </c>
      <c r="B96" s="23">
        <v>7</v>
      </c>
      <c r="C96" s="5">
        <v>702</v>
      </c>
      <c r="D96" s="24">
        <v>4239900</v>
      </c>
      <c r="E96" s="29"/>
      <c r="F96" s="30">
        <f>F100+F101+F99+F98+F97</f>
        <v>56454.9</v>
      </c>
      <c r="G96" s="30">
        <f>G100+G101+G99+G98+G97</f>
        <v>59277.59999999999</v>
      </c>
      <c r="H96" s="30">
        <f>H100+H101+H99+H98+H97</f>
        <v>62241.5</v>
      </c>
    </row>
    <row r="97" spans="1:8" ht="12.75">
      <c r="A97" s="20" t="s">
        <v>88</v>
      </c>
      <c r="B97" s="23">
        <v>7</v>
      </c>
      <c r="C97" s="5">
        <v>702</v>
      </c>
      <c r="D97" s="24">
        <v>4239900</v>
      </c>
      <c r="E97" s="29" t="s">
        <v>98</v>
      </c>
      <c r="F97" s="30">
        <v>7460.2</v>
      </c>
      <c r="G97" s="30">
        <f aca="true" t="shared" si="8" ref="G97:H100">ROUND(F97*1.05,1)</f>
        <v>7833.2</v>
      </c>
      <c r="H97" s="30">
        <f t="shared" si="8"/>
        <v>8224.9</v>
      </c>
    </row>
    <row r="98" spans="1:8" ht="22.5">
      <c r="A98" s="20" t="s">
        <v>105</v>
      </c>
      <c r="B98" s="23">
        <v>7</v>
      </c>
      <c r="C98" s="5">
        <v>702</v>
      </c>
      <c r="D98" s="24">
        <v>4239900</v>
      </c>
      <c r="E98" s="29" t="s">
        <v>104</v>
      </c>
      <c r="F98" s="30">
        <v>388.8</v>
      </c>
      <c r="G98" s="30">
        <f t="shared" si="8"/>
        <v>408.2</v>
      </c>
      <c r="H98" s="30">
        <f t="shared" si="8"/>
        <v>428.6</v>
      </c>
    </row>
    <row r="99" spans="1:8" ht="22.5">
      <c r="A99" s="20" t="s">
        <v>91</v>
      </c>
      <c r="B99" s="23">
        <v>7</v>
      </c>
      <c r="C99" s="5">
        <v>702</v>
      </c>
      <c r="D99" s="24">
        <v>4239900</v>
      </c>
      <c r="E99" s="29" t="s">
        <v>90</v>
      </c>
      <c r="F99" s="30">
        <v>297.3</v>
      </c>
      <c r="G99" s="30">
        <f t="shared" si="8"/>
        <v>312.2</v>
      </c>
      <c r="H99" s="30">
        <f t="shared" si="8"/>
        <v>327.8</v>
      </c>
    </row>
    <row r="100" spans="1:8" ht="33.75">
      <c r="A100" s="20" t="s">
        <v>101</v>
      </c>
      <c r="B100" s="23">
        <v>7</v>
      </c>
      <c r="C100" s="5">
        <v>702</v>
      </c>
      <c r="D100" s="24">
        <v>4239900</v>
      </c>
      <c r="E100" s="29" t="s">
        <v>99</v>
      </c>
      <c r="F100" s="30">
        <f>66669.2-18360.6</f>
        <v>48308.6</v>
      </c>
      <c r="G100" s="30">
        <f t="shared" si="8"/>
        <v>50724</v>
      </c>
      <c r="H100" s="30">
        <f t="shared" si="8"/>
        <v>53260.2</v>
      </c>
    </row>
    <row r="101" spans="1:8" ht="12.75" customHeight="1" hidden="1">
      <c r="A101" s="20" t="s">
        <v>102</v>
      </c>
      <c r="B101" s="23">
        <v>7</v>
      </c>
      <c r="C101" s="5">
        <v>702</v>
      </c>
      <c r="D101" s="24">
        <v>4239900</v>
      </c>
      <c r="E101" s="29" t="s">
        <v>100</v>
      </c>
      <c r="F101" s="30"/>
      <c r="G101" s="30">
        <f>F101*1.05</f>
        <v>0</v>
      </c>
      <c r="H101" s="30">
        <f>G101*1.05</f>
        <v>0</v>
      </c>
    </row>
    <row r="102" spans="1:8" ht="21.75" customHeight="1">
      <c r="A102" s="21" t="s">
        <v>103</v>
      </c>
      <c r="B102" s="23">
        <v>7</v>
      </c>
      <c r="C102" s="5">
        <v>702</v>
      </c>
      <c r="D102" s="24">
        <v>5200901</v>
      </c>
      <c r="E102" s="29"/>
      <c r="F102" s="30">
        <f>F103</f>
        <v>8140.1</v>
      </c>
      <c r="G102" s="30">
        <f>G103</f>
        <v>8547.1</v>
      </c>
      <c r="H102" s="30">
        <f>H103</f>
        <v>8974.5</v>
      </c>
    </row>
    <row r="103" spans="1:8" ht="21.75" customHeight="1">
      <c r="A103" s="20" t="s">
        <v>101</v>
      </c>
      <c r="B103" s="23">
        <v>7</v>
      </c>
      <c r="C103" s="5">
        <v>702</v>
      </c>
      <c r="D103" s="24">
        <v>5200901</v>
      </c>
      <c r="E103" s="29" t="s">
        <v>99</v>
      </c>
      <c r="F103" s="30">
        <v>8140.1</v>
      </c>
      <c r="G103" s="30">
        <f>ROUND(F103*1.05,1)</f>
        <v>8547.1</v>
      </c>
      <c r="H103" s="30">
        <f>ROUND(G103*1.05,1)</f>
        <v>8974.5</v>
      </c>
    </row>
    <row r="104" spans="1:8" ht="12.75" customHeight="1">
      <c r="A104" s="19" t="s">
        <v>45</v>
      </c>
      <c r="B104" s="23">
        <v>7</v>
      </c>
      <c r="C104" s="5">
        <v>709</v>
      </c>
      <c r="D104" s="24">
        <v>0</v>
      </c>
      <c r="E104" s="29"/>
      <c r="F104" s="30">
        <f>F105+F108</f>
        <v>13378.699999999999</v>
      </c>
      <c r="G104" s="30">
        <f>G105+G108</f>
        <v>14047.599999999999</v>
      </c>
      <c r="H104" s="30">
        <f>H105+H108</f>
        <v>14750</v>
      </c>
    </row>
    <row r="105" spans="1:8" ht="12.75" customHeight="1">
      <c r="A105" s="21" t="s">
        <v>11</v>
      </c>
      <c r="B105" s="23">
        <v>7</v>
      </c>
      <c r="C105" s="5">
        <v>709</v>
      </c>
      <c r="D105" s="24">
        <v>20400</v>
      </c>
      <c r="E105" s="29"/>
      <c r="F105" s="30">
        <f>F106+F107</f>
        <v>5050</v>
      </c>
      <c r="G105" s="30">
        <f>G106+G107</f>
        <v>5302.5</v>
      </c>
      <c r="H105" s="30">
        <f>H106+H107</f>
        <v>5567.6</v>
      </c>
    </row>
    <row r="106" spans="1:8" ht="12.75">
      <c r="A106" s="20" t="s">
        <v>88</v>
      </c>
      <c r="B106" s="23">
        <v>7</v>
      </c>
      <c r="C106" s="5">
        <v>709</v>
      </c>
      <c r="D106" s="24">
        <v>20400</v>
      </c>
      <c r="E106" s="29" t="s">
        <v>89</v>
      </c>
      <c r="F106" s="30">
        <v>2615.7</v>
      </c>
      <c r="G106" s="30">
        <f>ROUND(F106*1.05,1)</f>
        <v>2746.5</v>
      </c>
      <c r="H106" s="30">
        <f>ROUND(G106*1.05,1)</f>
        <v>2883.8</v>
      </c>
    </row>
    <row r="107" spans="1:8" ht="22.5">
      <c r="A107" s="20" t="s">
        <v>91</v>
      </c>
      <c r="B107" s="23">
        <v>7</v>
      </c>
      <c r="C107" s="5">
        <v>709</v>
      </c>
      <c r="D107" s="24">
        <v>20400</v>
      </c>
      <c r="E107" s="29" t="s">
        <v>90</v>
      </c>
      <c r="F107" s="30">
        <f>434.3+2000</f>
        <v>2434.3</v>
      </c>
      <c r="G107" s="30">
        <f>ROUND(F107*1.05,1)</f>
        <v>2556</v>
      </c>
      <c r="H107" s="30">
        <f>ROUND(G107*1.05,1)</f>
        <v>2683.8</v>
      </c>
    </row>
    <row r="108" spans="1:8" ht="12.75">
      <c r="A108" s="21" t="s">
        <v>34</v>
      </c>
      <c r="B108" s="23">
        <v>7</v>
      </c>
      <c r="C108" s="5">
        <v>709</v>
      </c>
      <c r="D108" s="24">
        <v>4529900</v>
      </c>
      <c r="E108" s="29"/>
      <c r="F108" s="30">
        <f>F109+F110+F111</f>
        <v>8328.699999999999</v>
      </c>
      <c r="G108" s="30">
        <f>G109+G110+G111</f>
        <v>8745.099999999999</v>
      </c>
      <c r="H108" s="30">
        <f>H109+H110+H111</f>
        <v>9182.4</v>
      </c>
    </row>
    <row r="109" spans="1:8" ht="12.75">
      <c r="A109" s="20" t="s">
        <v>88</v>
      </c>
      <c r="B109" s="23">
        <v>7</v>
      </c>
      <c r="C109" s="5">
        <v>709</v>
      </c>
      <c r="D109" s="24">
        <v>4529900</v>
      </c>
      <c r="E109" s="29" t="s">
        <v>98</v>
      </c>
      <c r="F109" s="30">
        <v>7016.4</v>
      </c>
      <c r="G109" s="30">
        <f aca="true" t="shared" si="9" ref="G109:H111">ROUND(F109*1.05,1)</f>
        <v>7367.2</v>
      </c>
      <c r="H109" s="30">
        <f t="shared" si="9"/>
        <v>7735.6</v>
      </c>
    </row>
    <row r="110" spans="1:8" ht="22.5">
      <c r="A110" s="20" t="s">
        <v>105</v>
      </c>
      <c r="B110" s="23">
        <v>7</v>
      </c>
      <c r="C110" s="5">
        <v>709</v>
      </c>
      <c r="D110" s="24">
        <v>4529900</v>
      </c>
      <c r="E110" s="29" t="s">
        <v>104</v>
      </c>
      <c r="F110" s="30">
        <v>87.5</v>
      </c>
      <c r="G110" s="30">
        <f t="shared" si="9"/>
        <v>91.9</v>
      </c>
      <c r="H110" s="30">
        <f t="shared" si="9"/>
        <v>96.5</v>
      </c>
    </row>
    <row r="111" spans="1:8" s="38" customFormat="1" ht="21.75" customHeight="1">
      <c r="A111" s="20" t="s">
        <v>91</v>
      </c>
      <c r="B111" s="33">
        <v>7</v>
      </c>
      <c r="C111" s="34">
        <v>709</v>
      </c>
      <c r="D111" s="35">
        <v>4529900</v>
      </c>
      <c r="E111" s="36" t="s">
        <v>90</v>
      </c>
      <c r="F111" s="37">
        <v>1224.8</v>
      </c>
      <c r="G111" s="30">
        <f t="shared" si="9"/>
        <v>1286</v>
      </c>
      <c r="H111" s="30">
        <f t="shared" si="9"/>
        <v>1350.3</v>
      </c>
    </row>
    <row r="112" spans="1:8" ht="12.75" customHeight="1">
      <c r="A112" s="22"/>
      <c r="B112" s="8"/>
      <c r="C112" s="6"/>
      <c r="D112" s="9"/>
      <c r="E112" s="28"/>
      <c r="F112" s="31"/>
      <c r="G112" s="42"/>
      <c r="H112" s="42"/>
    </row>
    <row r="113" spans="1:8" ht="22.5">
      <c r="A113" s="19" t="s">
        <v>46</v>
      </c>
      <c r="B113" s="23">
        <v>8</v>
      </c>
      <c r="C113" s="5">
        <v>0</v>
      </c>
      <c r="D113" s="24">
        <v>0</v>
      </c>
      <c r="E113" s="29"/>
      <c r="F113" s="30">
        <f>F114+F129</f>
        <v>22978.4</v>
      </c>
      <c r="G113" s="30">
        <f>G114+G129</f>
        <v>24127.5</v>
      </c>
      <c r="H113" s="30">
        <f>H114+H129</f>
        <v>25334</v>
      </c>
    </row>
    <row r="114" spans="1:8" ht="12.75" customHeight="1">
      <c r="A114" s="19" t="s">
        <v>47</v>
      </c>
      <c r="B114" s="23">
        <v>8</v>
      </c>
      <c r="C114" s="5">
        <v>801</v>
      </c>
      <c r="D114" s="24">
        <v>0</v>
      </c>
      <c r="E114" s="29"/>
      <c r="F114" s="30">
        <f>F115+F121+F120</f>
        <v>20034.2</v>
      </c>
      <c r="G114" s="30">
        <f>G115+G121+G120</f>
        <v>21036</v>
      </c>
      <c r="H114" s="30">
        <f>H115+H121+H120</f>
        <v>22087.8</v>
      </c>
    </row>
    <row r="115" spans="1:8" ht="12.75">
      <c r="A115" s="21" t="s">
        <v>34</v>
      </c>
      <c r="B115" s="23">
        <v>8</v>
      </c>
      <c r="C115" s="5">
        <v>801</v>
      </c>
      <c r="D115" s="24">
        <v>4409900</v>
      </c>
      <c r="E115" s="29"/>
      <c r="F115" s="30">
        <f>F116+F118+F117</f>
        <v>11633.8</v>
      </c>
      <c r="G115" s="30">
        <f>G116+G118+G117</f>
        <v>12215.5</v>
      </c>
      <c r="H115" s="30">
        <f>H116+H118+H117</f>
        <v>12826.3</v>
      </c>
    </row>
    <row r="116" spans="1:8" ht="12.75">
      <c r="A116" s="20" t="s">
        <v>88</v>
      </c>
      <c r="B116" s="23">
        <v>8</v>
      </c>
      <c r="C116" s="5">
        <v>801</v>
      </c>
      <c r="D116" s="24">
        <v>4409900</v>
      </c>
      <c r="E116" s="29" t="s">
        <v>98</v>
      </c>
      <c r="F116" s="30">
        <v>11123.4</v>
      </c>
      <c r="G116" s="30">
        <f aca="true" t="shared" si="10" ref="G116:H118">ROUND(F116*1.05,1)</f>
        <v>11679.6</v>
      </c>
      <c r="H116" s="30">
        <f t="shared" si="10"/>
        <v>12263.6</v>
      </c>
    </row>
    <row r="117" spans="1:8" ht="22.5">
      <c r="A117" s="20" t="s">
        <v>105</v>
      </c>
      <c r="B117" s="23">
        <v>8</v>
      </c>
      <c r="C117" s="5">
        <v>801</v>
      </c>
      <c r="D117" s="24">
        <v>4409900</v>
      </c>
      <c r="E117" s="29" t="s">
        <v>104</v>
      </c>
      <c r="F117" s="30">
        <v>264.8</v>
      </c>
      <c r="G117" s="30">
        <f t="shared" si="10"/>
        <v>278</v>
      </c>
      <c r="H117" s="30">
        <f t="shared" si="10"/>
        <v>291.9</v>
      </c>
    </row>
    <row r="118" spans="1:8" ht="12.75" customHeight="1">
      <c r="A118" s="20" t="s">
        <v>91</v>
      </c>
      <c r="B118" s="23">
        <v>8</v>
      </c>
      <c r="C118" s="5">
        <v>801</v>
      </c>
      <c r="D118" s="24">
        <v>4409900</v>
      </c>
      <c r="E118" s="29" t="s">
        <v>90</v>
      </c>
      <c r="F118" s="30">
        <v>245.6</v>
      </c>
      <c r="G118" s="30">
        <f t="shared" si="10"/>
        <v>257.9</v>
      </c>
      <c r="H118" s="30">
        <f t="shared" si="10"/>
        <v>270.8</v>
      </c>
    </row>
    <row r="119" spans="1:8" ht="12.75" customHeight="1">
      <c r="A119" s="20" t="s">
        <v>123</v>
      </c>
      <c r="B119" s="23">
        <v>8</v>
      </c>
      <c r="C119" s="5">
        <v>801</v>
      </c>
      <c r="D119" s="24">
        <v>4400101</v>
      </c>
      <c r="E119" s="29"/>
      <c r="F119" s="30">
        <f>F120</f>
        <v>1000</v>
      </c>
      <c r="G119" s="30">
        <f>G120</f>
        <v>1050</v>
      </c>
      <c r="H119" s="30">
        <f>H120</f>
        <v>1102.5</v>
      </c>
    </row>
    <row r="120" spans="1:8" ht="12.75" customHeight="1">
      <c r="A120" s="20" t="s">
        <v>122</v>
      </c>
      <c r="B120" s="23">
        <v>8</v>
      </c>
      <c r="C120" s="5">
        <v>801</v>
      </c>
      <c r="D120" s="24">
        <v>4400101</v>
      </c>
      <c r="E120" s="29" t="s">
        <v>95</v>
      </c>
      <c r="F120" s="30">
        <v>1000</v>
      </c>
      <c r="G120" s="30">
        <f>ROUND(F120*1.05,1)</f>
        <v>1050</v>
      </c>
      <c r="H120" s="30">
        <f>ROUND(G120*1.05,1)</f>
        <v>1102.5</v>
      </c>
    </row>
    <row r="121" spans="1:8" ht="12.75">
      <c r="A121" s="21" t="s">
        <v>34</v>
      </c>
      <c r="B121" s="23">
        <v>8</v>
      </c>
      <c r="C121" s="5">
        <v>801</v>
      </c>
      <c r="D121" s="24">
        <v>4429900</v>
      </c>
      <c r="E121" s="29"/>
      <c r="F121" s="30">
        <f>F122+F124+F123</f>
        <v>7400.400000000001</v>
      </c>
      <c r="G121" s="30">
        <f>G122+G124+G123</f>
        <v>7770.5</v>
      </c>
      <c r="H121" s="30">
        <f>H122+H124+H123</f>
        <v>8159.000000000001</v>
      </c>
    </row>
    <row r="122" spans="1:8" ht="12.75">
      <c r="A122" s="20" t="s">
        <v>88</v>
      </c>
      <c r="B122" s="23">
        <v>8</v>
      </c>
      <c r="C122" s="5">
        <v>801</v>
      </c>
      <c r="D122" s="24">
        <v>4429900</v>
      </c>
      <c r="E122" s="29" t="s">
        <v>98</v>
      </c>
      <c r="F122" s="30">
        <v>6995.1</v>
      </c>
      <c r="G122" s="30">
        <f aca="true" t="shared" si="11" ref="G122:H124">ROUND(F122*1.05,1)</f>
        <v>7344.9</v>
      </c>
      <c r="H122" s="30">
        <f t="shared" si="11"/>
        <v>7712.1</v>
      </c>
    </row>
    <row r="123" spans="1:8" ht="22.5">
      <c r="A123" s="20" t="s">
        <v>105</v>
      </c>
      <c r="B123" s="23">
        <v>8</v>
      </c>
      <c r="C123" s="5">
        <v>801</v>
      </c>
      <c r="D123" s="24">
        <v>4429900</v>
      </c>
      <c r="E123" s="29" t="s">
        <v>104</v>
      </c>
      <c r="F123" s="30">
        <v>296.2</v>
      </c>
      <c r="G123" s="30">
        <f t="shared" si="11"/>
        <v>311</v>
      </c>
      <c r="H123" s="30">
        <f t="shared" si="11"/>
        <v>326.6</v>
      </c>
    </row>
    <row r="124" spans="1:8" ht="12.75" customHeight="1">
      <c r="A124" s="20" t="s">
        <v>91</v>
      </c>
      <c r="B124" s="23">
        <v>8</v>
      </c>
      <c r="C124" s="5">
        <v>801</v>
      </c>
      <c r="D124" s="24">
        <v>4429900</v>
      </c>
      <c r="E124" s="29" t="s">
        <v>90</v>
      </c>
      <c r="F124" s="30">
        <v>109.1</v>
      </c>
      <c r="G124" s="30">
        <f t="shared" si="11"/>
        <v>114.6</v>
      </c>
      <c r="H124" s="30">
        <f t="shared" si="11"/>
        <v>120.3</v>
      </c>
    </row>
    <row r="125" spans="1:8" ht="12.75" customHeight="1" hidden="1">
      <c r="A125" s="21" t="s">
        <v>48</v>
      </c>
      <c r="B125" s="23">
        <v>8</v>
      </c>
      <c r="C125" s="5">
        <v>801</v>
      </c>
      <c r="D125" s="24">
        <v>5220018</v>
      </c>
      <c r="E125" s="29"/>
      <c r="F125" s="30"/>
      <c r="G125" s="30">
        <f>F125*1.055</f>
        <v>0</v>
      </c>
      <c r="H125" s="30">
        <f>G125*1.05</f>
        <v>0</v>
      </c>
    </row>
    <row r="126" spans="1:8" ht="21.75" customHeight="1" hidden="1">
      <c r="A126" s="20" t="s">
        <v>35</v>
      </c>
      <c r="B126" s="23">
        <v>8</v>
      </c>
      <c r="C126" s="5">
        <v>801</v>
      </c>
      <c r="D126" s="24">
        <v>5220018</v>
      </c>
      <c r="E126" s="29"/>
      <c r="F126" s="30"/>
      <c r="G126" s="30">
        <f>F126*1.055</f>
        <v>0</v>
      </c>
      <c r="H126" s="30">
        <f>G126*1.05</f>
        <v>0</v>
      </c>
    </row>
    <row r="127" spans="1:8" ht="12.75" customHeight="1" hidden="1">
      <c r="A127" s="20" t="s">
        <v>12</v>
      </c>
      <c r="B127" s="23">
        <v>8</v>
      </c>
      <c r="C127" s="5">
        <v>801</v>
      </c>
      <c r="D127" s="24">
        <v>5220018</v>
      </c>
      <c r="E127" s="29"/>
      <c r="F127" s="30"/>
      <c r="G127" s="30">
        <f>F127*1.055</f>
        <v>0</v>
      </c>
      <c r="H127" s="30">
        <f>G127*1.05</f>
        <v>0</v>
      </c>
    </row>
    <row r="128" spans="1:8" ht="12.75" customHeight="1" hidden="1">
      <c r="A128" s="22" t="s">
        <v>18</v>
      </c>
      <c r="B128" s="8">
        <v>8</v>
      </c>
      <c r="C128" s="6">
        <v>801</v>
      </c>
      <c r="D128" s="9">
        <v>5220018</v>
      </c>
      <c r="E128" s="28"/>
      <c r="F128" s="31"/>
      <c r="G128" s="30">
        <f>F128*1.055</f>
        <v>0</v>
      </c>
      <c r="H128" s="30">
        <f>G128*1.05</f>
        <v>0</v>
      </c>
    </row>
    <row r="129" spans="1:8" ht="12.75" customHeight="1">
      <c r="A129" s="19" t="s">
        <v>49</v>
      </c>
      <c r="B129" s="23">
        <v>8</v>
      </c>
      <c r="C129" s="5">
        <v>804</v>
      </c>
      <c r="D129" s="24">
        <v>0</v>
      </c>
      <c r="E129" s="29"/>
      <c r="F129" s="30">
        <f>F130+F133</f>
        <v>2944.2</v>
      </c>
      <c r="G129" s="30">
        <f>G130+G133</f>
        <v>3091.5</v>
      </c>
      <c r="H129" s="30">
        <f>H130+H133</f>
        <v>3246.2</v>
      </c>
    </row>
    <row r="130" spans="1:8" ht="12.75" customHeight="1">
      <c r="A130" s="21" t="s">
        <v>11</v>
      </c>
      <c r="B130" s="23">
        <v>8</v>
      </c>
      <c r="C130" s="5">
        <v>804</v>
      </c>
      <c r="D130" s="24">
        <v>20400</v>
      </c>
      <c r="E130" s="29"/>
      <c r="F130" s="30">
        <f>F131+F132</f>
        <v>1013.9</v>
      </c>
      <c r="G130" s="30">
        <f>G131+G132</f>
        <v>1064.6</v>
      </c>
      <c r="H130" s="30">
        <f>H131+H132</f>
        <v>1117.9</v>
      </c>
    </row>
    <row r="131" spans="1:8" ht="12.75">
      <c r="A131" s="20" t="s">
        <v>88</v>
      </c>
      <c r="B131" s="23">
        <v>8</v>
      </c>
      <c r="C131" s="5">
        <v>804</v>
      </c>
      <c r="D131" s="24">
        <v>20400</v>
      </c>
      <c r="E131" s="29" t="s">
        <v>89</v>
      </c>
      <c r="F131" s="30">
        <v>852.5</v>
      </c>
      <c r="G131" s="30">
        <f>ROUND(F131*1.05,1)</f>
        <v>895.1</v>
      </c>
      <c r="H131" s="30">
        <f>ROUND(G131*1.05,1)</f>
        <v>939.9</v>
      </c>
    </row>
    <row r="132" spans="1:8" ht="22.5">
      <c r="A132" s="20" t="s">
        <v>91</v>
      </c>
      <c r="B132" s="23">
        <v>8</v>
      </c>
      <c r="C132" s="5">
        <v>804</v>
      </c>
      <c r="D132" s="24">
        <v>20400</v>
      </c>
      <c r="E132" s="29" t="s">
        <v>90</v>
      </c>
      <c r="F132" s="30">
        <v>161.4</v>
      </c>
      <c r="G132" s="30">
        <f>ROUND(F132*1.05,1)</f>
        <v>169.5</v>
      </c>
      <c r="H132" s="30">
        <f>ROUND(G132*1.05,1)</f>
        <v>178</v>
      </c>
    </row>
    <row r="133" spans="1:8" ht="12.75">
      <c r="A133" s="21" t="s">
        <v>34</v>
      </c>
      <c r="B133" s="23">
        <v>8</v>
      </c>
      <c r="C133" s="5">
        <v>804</v>
      </c>
      <c r="D133" s="24">
        <v>4529900</v>
      </c>
      <c r="E133" s="29"/>
      <c r="F133" s="30">
        <f>F134+F135+F136+F137</f>
        <v>1930.3</v>
      </c>
      <c r="G133" s="30">
        <f>G134+G135+G136+G137</f>
        <v>2026.9</v>
      </c>
      <c r="H133" s="30">
        <f>H134+H135+H136+H137</f>
        <v>2128.2999999999997</v>
      </c>
    </row>
    <row r="134" spans="1:8" ht="12.75">
      <c r="A134" s="20" t="s">
        <v>88</v>
      </c>
      <c r="B134" s="23">
        <v>8</v>
      </c>
      <c r="C134" s="5">
        <v>804</v>
      </c>
      <c r="D134" s="24">
        <v>4529900</v>
      </c>
      <c r="E134" s="29" t="s">
        <v>98</v>
      </c>
      <c r="F134" s="30">
        <v>911.4</v>
      </c>
      <c r="G134" s="30">
        <f aca="true" t="shared" si="12" ref="G134:H137">ROUND(F134*1.05,1)</f>
        <v>957</v>
      </c>
      <c r="H134" s="30">
        <f t="shared" si="12"/>
        <v>1004.9</v>
      </c>
    </row>
    <row r="135" spans="1:8" ht="22.5">
      <c r="A135" s="20" t="s">
        <v>91</v>
      </c>
      <c r="B135" s="23">
        <v>8</v>
      </c>
      <c r="C135" s="5">
        <v>804</v>
      </c>
      <c r="D135" s="24">
        <v>4529900</v>
      </c>
      <c r="E135" s="29" t="s">
        <v>90</v>
      </c>
      <c r="F135" s="30">
        <v>79.5</v>
      </c>
      <c r="G135" s="30">
        <f t="shared" si="12"/>
        <v>83.5</v>
      </c>
      <c r="H135" s="30">
        <f t="shared" si="12"/>
        <v>87.7</v>
      </c>
    </row>
    <row r="136" spans="1:12" ht="33.75">
      <c r="A136" s="20" t="s">
        <v>101</v>
      </c>
      <c r="B136" s="23">
        <v>8</v>
      </c>
      <c r="C136" s="5">
        <v>804</v>
      </c>
      <c r="D136" s="24">
        <v>4529900</v>
      </c>
      <c r="E136" s="29" t="s">
        <v>99</v>
      </c>
      <c r="F136" s="48">
        <v>909.4</v>
      </c>
      <c r="G136" s="30">
        <f t="shared" si="12"/>
        <v>954.9</v>
      </c>
      <c r="H136" s="30">
        <f t="shared" si="12"/>
        <v>1002.6</v>
      </c>
      <c r="I136" s="49"/>
      <c r="J136" s="50"/>
      <c r="K136" s="50"/>
      <c r="L136" s="25"/>
    </row>
    <row r="137" spans="1:12" ht="12.75">
      <c r="A137" s="20" t="s">
        <v>102</v>
      </c>
      <c r="B137" s="23">
        <v>8</v>
      </c>
      <c r="C137" s="5">
        <v>804</v>
      </c>
      <c r="D137" s="24">
        <v>4529900</v>
      </c>
      <c r="E137" s="29" t="s">
        <v>100</v>
      </c>
      <c r="F137" s="48">
        <v>30</v>
      </c>
      <c r="G137" s="30">
        <f t="shared" si="12"/>
        <v>31.5</v>
      </c>
      <c r="H137" s="30">
        <f t="shared" si="12"/>
        <v>33.1</v>
      </c>
      <c r="I137" s="49"/>
      <c r="J137" s="50"/>
      <c r="K137" s="50"/>
      <c r="L137" s="25"/>
    </row>
    <row r="138" spans="1:12" ht="12.75" customHeight="1">
      <c r="A138" s="22"/>
      <c r="B138" s="8"/>
      <c r="C138" s="6"/>
      <c r="D138" s="9"/>
      <c r="E138" s="28"/>
      <c r="F138" s="31"/>
      <c r="G138" s="42"/>
      <c r="H138" s="42"/>
      <c r="I138" s="25"/>
      <c r="J138" s="25"/>
      <c r="K138" s="25"/>
      <c r="L138" s="25"/>
    </row>
    <row r="139" spans="1:8" ht="12.75" customHeight="1" hidden="1">
      <c r="A139" s="19" t="s">
        <v>50</v>
      </c>
      <c r="B139" s="23">
        <v>9</v>
      </c>
      <c r="C139" s="5">
        <v>0</v>
      </c>
      <c r="D139" s="24">
        <v>0</v>
      </c>
      <c r="E139" s="29"/>
      <c r="F139" s="30">
        <f>F140+F146</f>
        <v>0</v>
      </c>
      <c r="G139" s="30">
        <f>G140+G146</f>
        <v>0</v>
      </c>
      <c r="H139" s="30">
        <f>H140+H146</f>
        <v>0</v>
      </c>
    </row>
    <row r="140" spans="1:8" ht="12.75" customHeight="1" hidden="1">
      <c r="A140" s="19" t="s">
        <v>51</v>
      </c>
      <c r="B140" s="23">
        <v>9</v>
      </c>
      <c r="C140" s="5">
        <v>901</v>
      </c>
      <c r="D140" s="24">
        <v>0</v>
      </c>
      <c r="E140" s="29"/>
      <c r="F140" s="30">
        <f>F141+F144</f>
        <v>0</v>
      </c>
      <c r="G140" s="30">
        <f>G141+G144</f>
        <v>0</v>
      </c>
      <c r="H140" s="30">
        <f>H141+H144</f>
        <v>0</v>
      </c>
    </row>
    <row r="141" spans="1:8" ht="12.75" customHeight="1" hidden="1">
      <c r="A141" s="21" t="s">
        <v>34</v>
      </c>
      <c r="B141" s="23">
        <v>9</v>
      </c>
      <c r="C141" s="5">
        <v>901</v>
      </c>
      <c r="D141" s="24">
        <v>4709900</v>
      </c>
      <c r="E141" s="29"/>
      <c r="F141" s="30">
        <f>F142+F143</f>
        <v>0</v>
      </c>
      <c r="G141" s="30">
        <f>G142+G143</f>
        <v>0</v>
      </c>
      <c r="H141" s="30">
        <f>H142+H143</f>
        <v>0</v>
      </c>
    </row>
    <row r="142" spans="1:8" ht="33.75" customHeight="1" hidden="1">
      <c r="A142" s="20" t="s">
        <v>101</v>
      </c>
      <c r="B142" s="23">
        <v>9</v>
      </c>
      <c r="C142" s="5">
        <v>901</v>
      </c>
      <c r="D142" s="24">
        <v>4709900</v>
      </c>
      <c r="E142" s="29" t="s">
        <v>99</v>
      </c>
      <c r="F142" s="30"/>
      <c r="G142" s="30">
        <f>F142*1.05</f>
        <v>0</v>
      </c>
      <c r="H142" s="30">
        <f>G142*1.05</f>
        <v>0</v>
      </c>
    </row>
    <row r="143" spans="1:8" ht="12.75" customHeight="1" hidden="1">
      <c r="A143" s="20" t="s">
        <v>102</v>
      </c>
      <c r="B143" s="23">
        <v>9</v>
      </c>
      <c r="C143" s="5">
        <v>901</v>
      </c>
      <c r="D143" s="24">
        <v>4709900</v>
      </c>
      <c r="E143" s="29" t="s">
        <v>100</v>
      </c>
      <c r="F143" s="30"/>
      <c r="G143" s="30">
        <f>F143*1.05</f>
        <v>0</v>
      </c>
      <c r="H143" s="30">
        <f>G143*1.05</f>
        <v>0</v>
      </c>
    </row>
    <row r="144" spans="1:8" ht="12.75" customHeight="1" hidden="1">
      <c r="A144" s="21" t="s">
        <v>52</v>
      </c>
      <c r="B144" s="23">
        <v>9</v>
      </c>
      <c r="C144" s="5">
        <v>901</v>
      </c>
      <c r="D144" s="24">
        <v>5201801</v>
      </c>
      <c r="E144" s="29"/>
      <c r="F144" s="30">
        <f>F145</f>
        <v>0</v>
      </c>
      <c r="G144" s="30"/>
      <c r="H144" s="30"/>
    </row>
    <row r="145" spans="1:8" ht="33.75" customHeight="1" hidden="1">
      <c r="A145" s="20" t="s">
        <v>101</v>
      </c>
      <c r="B145" s="23">
        <v>9</v>
      </c>
      <c r="C145" s="5">
        <v>901</v>
      </c>
      <c r="D145" s="24">
        <v>5201801</v>
      </c>
      <c r="E145" s="29" t="s">
        <v>99</v>
      </c>
      <c r="F145" s="30"/>
      <c r="G145" s="30"/>
      <c r="H145" s="30"/>
    </row>
    <row r="146" spans="1:8" ht="12.75" customHeight="1" hidden="1">
      <c r="A146" s="19" t="s">
        <v>53</v>
      </c>
      <c r="B146" s="23">
        <v>9</v>
      </c>
      <c r="C146" s="5">
        <v>902</v>
      </c>
      <c r="D146" s="24">
        <v>0</v>
      </c>
      <c r="E146" s="29"/>
      <c r="F146" s="30">
        <f>F147</f>
        <v>0</v>
      </c>
      <c r="G146" s="30"/>
      <c r="H146" s="30"/>
    </row>
    <row r="147" spans="1:8" ht="12.75" customHeight="1" hidden="1">
      <c r="A147" s="21" t="s">
        <v>52</v>
      </c>
      <c r="B147" s="23">
        <v>9</v>
      </c>
      <c r="C147" s="5">
        <v>902</v>
      </c>
      <c r="D147" s="24">
        <v>5201801</v>
      </c>
      <c r="E147" s="29"/>
      <c r="F147" s="30">
        <f>F148</f>
        <v>0</v>
      </c>
      <c r="G147" s="30"/>
      <c r="H147" s="30"/>
    </row>
    <row r="148" spans="1:8" ht="33.75" customHeight="1" hidden="1">
      <c r="A148" s="20" t="s">
        <v>101</v>
      </c>
      <c r="B148" s="23">
        <v>9</v>
      </c>
      <c r="C148" s="5">
        <v>902</v>
      </c>
      <c r="D148" s="24">
        <v>5201801</v>
      </c>
      <c r="E148" s="29" t="s">
        <v>99</v>
      </c>
      <c r="F148" s="30"/>
      <c r="G148" s="30"/>
      <c r="H148" s="30"/>
    </row>
    <row r="149" spans="1:8" ht="12.75" customHeight="1" hidden="1">
      <c r="A149" s="22"/>
      <c r="B149" s="8"/>
      <c r="C149" s="6"/>
      <c r="D149" s="9"/>
      <c r="E149" s="28"/>
      <c r="F149" s="31"/>
      <c r="G149" s="42"/>
      <c r="H149" s="42"/>
    </row>
    <row r="150" spans="1:8" ht="12.75" customHeight="1">
      <c r="A150" s="19" t="s">
        <v>54</v>
      </c>
      <c r="B150" s="23">
        <v>10</v>
      </c>
      <c r="C150" s="5">
        <v>0</v>
      </c>
      <c r="D150" s="24">
        <v>0</v>
      </c>
      <c r="E150" s="29"/>
      <c r="F150" s="30">
        <f>F151+F155+F238+F214</f>
        <v>142363.90000000002</v>
      </c>
      <c r="G150" s="30">
        <f>G151+G155+G238+G214</f>
        <v>149482.09999999998</v>
      </c>
      <c r="H150" s="30">
        <f>H151+H155+H238+H214</f>
        <v>156956.30000000002</v>
      </c>
    </row>
    <row r="151" spans="1:8" ht="12.75" customHeight="1">
      <c r="A151" s="19" t="s">
        <v>55</v>
      </c>
      <c r="B151" s="23">
        <v>10</v>
      </c>
      <c r="C151" s="5">
        <v>1002</v>
      </c>
      <c r="D151" s="24">
        <v>0</v>
      </c>
      <c r="E151" s="29"/>
      <c r="F151" s="30">
        <f>F152</f>
        <v>54021.9</v>
      </c>
      <c r="G151" s="30">
        <f>G152</f>
        <v>56723</v>
      </c>
      <c r="H151" s="30">
        <f>H152</f>
        <v>59559.2</v>
      </c>
    </row>
    <row r="152" spans="1:8" ht="12.75">
      <c r="A152" s="21" t="s">
        <v>56</v>
      </c>
      <c r="B152" s="23">
        <v>10</v>
      </c>
      <c r="C152" s="5">
        <v>1002</v>
      </c>
      <c r="D152" s="24">
        <v>5079900</v>
      </c>
      <c r="E152" s="29"/>
      <c r="F152" s="30">
        <f>F153+F154</f>
        <v>54021.9</v>
      </c>
      <c r="G152" s="30">
        <f>G153+G154</f>
        <v>56723</v>
      </c>
      <c r="H152" s="30">
        <f>H153+H154</f>
        <v>59559.2</v>
      </c>
    </row>
    <row r="153" spans="1:8" ht="12.75">
      <c r="A153" s="20" t="s">
        <v>88</v>
      </c>
      <c r="B153" s="23">
        <v>10</v>
      </c>
      <c r="C153" s="5">
        <v>1002</v>
      </c>
      <c r="D153" s="24">
        <v>5079900</v>
      </c>
      <c r="E153" s="29" t="s">
        <v>98</v>
      </c>
      <c r="F153" s="30">
        <v>48953.3</v>
      </c>
      <c r="G153" s="30">
        <f>ROUND(F153*1.05,1)</f>
        <v>51401</v>
      </c>
      <c r="H153" s="30">
        <f>ROUND(G153*1.05,1)</f>
        <v>53971.1</v>
      </c>
    </row>
    <row r="154" spans="1:8" ht="22.5">
      <c r="A154" s="20" t="s">
        <v>91</v>
      </c>
      <c r="B154" s="23">
        <v>10</v>
      </c>
      <c r="C154" s="5">
        <v>1002</v>
      </c>
      <c r="D154" s="24">
        <v>5079900</v>
      </c>
      <c r="E154" s="29" t="s">
        <v>90</v>
      </c>
      <c r="F154" s="30">
        <v>5068.6</v>
      </c>
      <c r="G154" s="30">
        <f>ROUND(F154*1.05,1)</f>
        <v>5322</v>
      </c>
      <c r="H154" s="30">
        <f>ROUND(G154*1.05,1)</f>
        <v>5588.1</v>
      </c>
    </row>
    <row r="155" spans="1:8" ht="12.75" customHeight="1">
      <c r="A155" s="19" t="s">
        <v>57</v>
      </c>
      <c r="B155" s="23">
        <v>10</v>
      </c>
      <c r="C155" s="5">
        <v>1003</v>
      </c>
      <c r="D155" s="24">
        <v>0</v>
      </c>
      <c r="E155" s="29"/>
      <c r="F155" s="30">
        <f>F166+F192+F194+F198+F204+F208+F210+F212</f>
        <v>83261.00000000001</v>
      </c>
      <c r="G155" s="30">
        <f>G166+G192+G194+G198+G204+G208+G210+G212</f>
        <v>87424.09999999999</v>
      </c>
      <c r="H155" s="30">
        <f>H166+H192+H194+H198+H204+H208+H210+H212</f>
        <v>91795.3</v>
      </c>
    </row>
    <row r="156" spans="1:8" ht="32.25" customHeight="1" hidden="1">
      <c r="A156" s="21" t="s">
        <v>58</v>
      </c>
      <c r="B156" s="23">
        <v>10</v>
      </c>
      <c r="C156" s="5">
        <v>1003</v>
      </c>
      <c r="D156" s="24">
        <v>1008821</v>
      </c>
      <c r="E156" s="29"/>
      <c r="F156" s="30"/>
      <c r="G156" s="30"/>
      <c r="H156" s="30"/>
    </row>
    <row r="157" spans="1:8" ht="12.75" customHeight="1" hidden="1">
      <c r="A157" s="20" t="s">
        <v>59</v>
      </c>
      <c r="B157" s="23">
        <v>10</v>
      </c>
      <c r="C157" s="5">
        <v>1003</v>
      </c>
      <c r="D157" s="24">
        <v>1008821</v>
      </c>
      <c r="E157" s="29"/>
      <c r="F157" s="30"/>
      <c r="G157" s="30"/>
      <c r="H157" s="30"/>
    </row>
    <row r="158" spans="1:8" ht="12.75" customHeight="1" hidden="1">
      <c r="A158" s="20" t="s">
        <v>10</v>
      </c>
      <c r="B158" s="23">
        <v>10</v>
      </c>
      <c r="C158" s="5">
        <v>1003</v>
      </c>
      <c r="D158" s="24">
        <v>1008821</v>
      </c>
      <c r="E158" s="29"/>
      <c r="F158" s="30"/>
      <c r="G158" s="30"/>
      <c r="H158" s="30"/>
    </row>
    <row r="159" spans="1:8" ht="12.75" customHeight="1" hidden="1">
      <c r="A159" s="22" t="s">
        <v>42</v>
      </c>
      <c r="B159" s="8">
        <v>10</v>
      </c>
      <c r="C159" s="6">
        <v>1003</v>
      </c>
      <c r="D159" s="9">
        <v>1008821</v>
      </c>
      <c r="E159" s="28"/>
      <c r="F159" s="31"/>
      <c r="G159" s="31"/>
      <c r="H159" s="31"/>
    </row>
    <row r="160" spans="1:8" ht="12.75" customHeight="1" hidden="1">
      <c r="A160" s="22" t="s">
        <v>43</v>
      </c>
      <c r="B160" s="8">
        <v>10</v>
      </c>
      <c r="C160" s="6">
        <v>1003</v>
      </c>
      <c r="D160" s="9">
        <v>1008821</v>
      </c>
      <c r="E160" s="28"/>
      <c r="F160" s="31"/>
      <c r="G160" s="31"/>
      <c r="H160" s="31"/>
    </row>
    <row r="161" spans="1:8" ht="32.25" customHeight="1" hidden="1">
      <c r="A161" s="21" t="s">
        <v>60</v>
      </c>
      <c r="B161" s="23">
        <v>10</v>
      </c>
      <c r="C161" s="5">
        <v>1003</v>
      </c>
      <c r="D161" s="24">
        <v>1008822</v>
      </c>
      <c r="E161" s="29"/>
      <c r="F161" s="30"/>
      <c r="G161" s="30"/>
      <c r="H161" s="30"/>
    </row>
    <row r="162" spans="1:8" ht="12.75" customHeight="1" hidden="1">
      <c r="A162" s="20" t="s">
        <v>59</v>
      </c>
      <c r="B162" s="23">
        <v>10</v>
      </c>
      <c r="C162" s="5">
        <v>1003</v>
      </c>
      <c r="D162" s="24">
        <v>1008822</v>
      </c>
      <c r="E162" s="29"/>
      <c r="F162" s="30"/>
      <c r="G162" s="30"/>
      <c r="H162" s="30"/>
    </row>
    <row r="163" spans="1:8" ht="12.75" customHeight="1" hidden="1">
      <c r="A163" s="20" t="s">
        <v>10</v>
      </c>
      <c r="B163" s="23">
        <v>10</v>
      </c>
      <c r="C163" s="5">
        <v>1003</v>
      </c>
      <c r="D163" s="24">
        <v>1008822</v>
      </c>
      <c r="E163" s="29"/>
      <c r="F163" s="30"/>
      <c r="G163" s="30"/>
      <c r="H163" s="30"/>
    </row>
    <row r="164" spans="1:8" ht="12.75" customHeight="1" hidden="1">
      <c r="A164" s="22" t="s">
        <v>42</v>
      </c>
      <c r="B164" s="8">
        <v>10</v>
      </c>
      <c r="C164" s="6">
        <v>1003</v>
      </c>
      <c r="D164" s="9">
        <v>1008822</v>
      </c>
      <c r="E164" s="28"/>
      <c r="F164" s="31"/>
      <c r="G164" s="31"/>
      <c r="H164" s="31"/>
    </row>
    <row r="165" spans="1:8" ht="12.75" customHeight="1" hidden="1">
      <c r="A165" s="22" t="s">
        <v>43</v>
      </c>
      <c r="B165" s="8">
        <v>10</v>
      </c>
      <c r="C165" s="6">
        <v>1003</v>
      </c>
      <c r="D165" s="9">
        <v>1008822</v>
      </c>
      <c r="E165" s="28"/>
      <c r="F165" s="31"/>
      <c r="G165" s="31"/>
      <c r="H165" s="31"/>
    </row>
    <row r="166" spans="1:8" ht="22.5">
      <c r="A166" s="21" t="s">
        <v>61</v>
      </c>
      <c r="B166" s="23">
        <v>10</v>
      </c>
      <c r="C166" s="5">
        <v>1003</v>
      </c>
      <c r="D166" s="24">
        <v>5052205</v>
      </c>
      <c r="E166" s="29"/>
      <c r="F166" s="30">
        <f>F167</f>
        <v>573.3</v>
      </c>
      <c r="G166" s="30">
        <f>G167</f>
        <v>602</v>
      </c>
      <c r="H166" s="30">
        <f>H167</f>
        <v>632.1</v>
      </c>
    </row>
    <row r="167" spans="1:8" ht="22.5">
      <c r="A167" s="20" t="s">
        <v>107</v>
      </c>
      <c r="B167" s="23">
        <v>10</v>
      </c>
      <c r="C167" s="5">
        <v>1003</v>
      </c>
      <c r="D167" s="24">
        <v>5052205</v>
      </c>
      <c r="E167" s="29" t="s">
        <v>106</v>
      </c>
      <c r="F167" s="30">
        <v>573.3</v>
      </c>
      <c r="G167" s="30">
        <f>ROUND(F167*1.05,1)</f>
        <v>602</v>
      </c>
      <c r="H167" s="30">
        <f>ROUND(G167*1.05,1)</f>
        <v>632.1</v>
      </c>
    </row>
    <row r="168" spans="1:8" ht="84.75" customHeight="1" hidden="1">
      <c r="A168" s="21" t="s">
        <v>63</v>
      </c>
      <c r="B168" s="23">
        <v>10</v>
      </c>
      <c r="C168" s="5">
        <v>1003</v>
      </c>
      <c r="D168" s="24">
        <v>5053401</v>
      </c>
      <c r="E168" s="29"/>
      <c r="F168" s="30"/>
      <c r="G168" s="30">
        <f aca="true" t="shared" si="13" ref="G168:G191">F168*1.055</f>
        <v>0</v>
      </c>
      <c r="H168" s="30">
        <f aca="true" t="shared" si="14" ref="H168:H232">G168*1.05</f>
        <v>0</v>
      </c>
    </row>
    <row r="169" spans="1:8" ht="12.75" customHeight="1" hidden="1">
      <c r="A169" s="20" t="s">
        <v>62</v>
      </c>
      <c r="B169" s="23">
        <v>10</v>
      </c>
      <c r="C169" s="5">
        <v>1003</v>
      </c>
      <c r="D169" s="24">
        <v>5053401</v>
      </c>
      <c r="E169" s="29"/>
      <c r="F169" s="30"/>
      <c r="G169" s="30">
        <f t="shared" si="13"/>
        <v>0</v>
      </c>
      <c r="H169" s="30">
        <f t="shared" si="14"/>
        <v>0</v>
      </c>
    </row>
    <row r="170" spans="1:8" ht="12.75" customHeight="1" hidden="1">
      <c r="A170" s="20" t="s">
        <v>10</v>
      </c>
      <c r="B170" s="23">
        <v>10</v>
      </c>
      <c r="C170" s="5">
        <v>1003</v>
      </c>
      <c r="D170" s="24">
        <v>5053401</v>
      </c>
      <c r="E170" s="29"/>
      <c r="F170" s="30"/>
      <c r="G170" s="30">
        <f t="shared" si="13"/>
        <v>0</v>
      </c>
      <c r="H170" s="30">
        <f t="shared" si="14"/>
        <v>0</v>
      </c>
    </row>
    <row r="171" spans="1:8" ht="12.75" customHeight="1" hidden="1">
      <c r="A171" s="22" t="s">
        <v>42</v>
      </c>
      <c r="B171" s="8">
        <v>10</v>
      </c>
      <c r="C171" s="6">
        <v>1003</v>
      </c>
      <c r="D171" s="9">
        <v>5053401</v>
      </c>
      <c r="E171" s="28"/>
      <c r="F171" s="31"/>
      <c r="G171" s="30">
        <f t="shared" si="13"/>
        <v>0</v>
      </c>
      <c r="H171" s="30">
        <f t="shared" si="14"/>
        <v>0</v>
      </c>
    </row>
    <row r="172" spans="1:8" ht="12.75" customHeight="1" hidden="1">
      <c r="A172" s="22" t="s">
        <v>43</v>
      </c>
      <c r="B172" s="8">
        <v>10</v>
      </c>
      <c r="C172" s="6">
        <v>1003</v>
      </c>
      <c r="D172" s="9">
        <v>5053401</v>
      </c>
      <c r="E172" s="28"/>
      <c r="F172" s="31"/>
      <c r="G172" s="30">
        <f t="shared" si="13"/>
        <v>0</v>
      </c>
      <c r="H172" s="30">
        <f t="shared" si="14"/>
        <v>0</v>
      </c>
    </row>
    <row r="173" spans="1:8" ht="63.75" customHeight="1" hidden="1">
      <c r="A173" s="21" t="s">
        <v>64</v>
      </c>
      <c r="B173" s="23">
        <v>10</v>
      </c>
      <c r="C173" s="5">
        <v>1003</v>
      </c>
      <c r="D173" s="24">
        <v>5053402</v>
      </c>
      <c r="E173" s="29"/>
      <c r="F173" s="30"/>
      <c r="G173" s="30">
        <f t="shared" si="13"/>
        <v>0</v>
      </c>
      <c r="H173" s="30">
        <f t="shared" si="14"/>
        <v>0</v>
      </c>
    </row>
    <row r="174" spans="1:8" ht="12.75" customHeight="1" hidden="1">
      <c r="A174" s="20" t="s">
        <v>62</v>
      </c>
      <c r="B174" s="23">
        <v>10</v>
      </c>
      <c r="C174" s="5">
        <v>1003</v>
      </c>
      <c r="D174" s="24">
        <v>5053402</v>
      </c>
      <c r="E174" s="29"/>
      <c r="F174" s="30"/>
      <c r="G174" s="30">
        <f t="shared" si="13"/>
        <v>0</v>
      </c>
      <c r="H174" s="30">
        <f t="shared" si="14"/>
        <v>0</v>
      </c>
    </row>
    <row r="175" spans="1:8" ht="12.75" customHeight="1" hidden="1">
      <c r="A175" s="20" t="s">
        <v>10</v>
      </c>
      <c r="B175" s="23">
        <v>10</v>
      </c>
      <c r="C175" s="5">
        <v>1003</v>
      </c>
      <c r="D175" s="24">
        <v>5053402</v>
      </c>
      <c r="E175" s="29"/>
      <c r="F175" s="30"/>
      <c r="G175" s="30">
        <f t="shared" si="13"/>
        <v>0</v>
      </c>
      <c r="H175" s="30">
        <f t="shared" si="14"/>
        <v>0</v>
      </c>
    </row>
    <row r="176" spans="1:8" ht="12.75" customHeight="1" hidden="1">
      <c r="A176" s="22" t="s">
        <v>42</v>
      </c>
      <c r="B176" s="8">
        <v>10</v>
      </c>
      <c r="C176" s="6">
        <v>1003</v>
      </c>
      <c r="D176" s="9">
        <v>5053402</v>
      </c>
      <c r="E176" s="28"/>
      <c r="F176" s="31"/>
      <c r="G176" s="30">
        <f t="shared" si="13"/>
        <v>0</v>
      </c>
      <c r="H176" s="30">
        <f t="shared" si="14"/>
        <v>0</v>
      </c>
    </row>
    <row r="177" spans="1:8" ht="12.75" customHeight="1" hidden="1">
      <c r="A177" s="22" t="s">
        <v>43</v>
      </c>
      <c r="B177" s="8">
        <v>10</v>
      </c>
      <c r="C177" s="6">
        <v>1003</v>
      </c>
      <c r="D177" s="9">
        <v>5053402</v>
      </c>
      <c r="E177" s="28"/>
      <c r="F177" s="31"/>
      <c r="G177" s="30">
        <f t="shared" si="13"/>
        <v>0</v>
      </c>
      <c r="H177" s="30">
        <f t="shared" si="14"/>
        <v>0</v>
      </c>
    </row>
    <row r="178" spans="1:8" ht="21.75" customHeight="1" hidden="1">
      <c r="A178" s="21" t="s">
        <v>65</v>
      </c>
      <c r="B178" s="23">
        <v>10</v>
      </c>
      <c r="C178" s="5">
        <v>1003</v>
      </c>
      <c r="D178" s="24">
        <v>5054600</v>
      </c>
      <c r="E178" s="29"/>
      <c r="F178" s="30"/>
      <c r="G178" s="30">
        <f t="shared" si="13"/>
        <v>0</v>
      </c>
      <c r="H178" s="30">
        <f t="shared" si="14"/>
        <v>0</v>
      </c>
    </row>
    <row r="179" spans="1:8" ht="12.75" customHeight="1" hidden="1">
      <c r="A179" s="20" t="s">
        <v>62</v>
      </c>
      <c r="B179" s="23">
        <v>10</v>
      </c>
      <c r="C179" s="5">
        <v>1003</v>
      </c>
      <c r="D179" s="24">
        <v>5054600</v>
      </c>
      <c r="E179" s="29"/>
      <c r="F179" s="30"/>
      <c r="G179" s="30">
        <f t="shared" si="13"/>
        <v>0</v>
      </c>
      <c r="H179" s="30">
        <f t="shared" si="14"/>
        <v>0</v>
      </c>
    </row>
    <row r="180" spans="1:8" ht="12.75" customHeight="1" hidden="1">
      <c r="A180" s="20" t="s">
        <v>10</v>
      </c>
      <c r="B180" s="23">
        <v>10</v>
      </c>
      <c r="C180" s="5">
        <v>1003</v>
      </c>
      <c r="D180" s="24">
        <v>5054600</v>
      </c>
      <c r="E180" s="29"/>
      <c r="F180" s="30"/>
      <c r="G180" s="30">
        <f t="shared" si="13"/>
        <v>0</v>
      </c>
      <c r="H180" s="30">
        <f t="shared" si="14"/>
        <v>0</v>
      </c>
    </row>
    <row r="181" spans="1:8" ht="12.75" customHeight="1" hidden="1">
      <c r="A181" s="22" t="s">
        <v>14</v>
      </c>
      <c r="B181" s="8">
        <v>10</v>
      </c>
      <c r="C181" s="6">
        <v>1003</v>
      </c>
      <c r="D181" s="9">
        <v>5054600</v>
      </c>
      <c r="E181" s="28"/>
      <c r="F181" s="31"/>
      <c r="G181" s="30">
        <f t="shared" si="13"/>
        <v>0</v>
      </c>
      <c r="H181" s="30">
        <f t="shared" si="14"/>
        <v>0</v>
      </c>
    </row>
    <row r="182" spans="1:8" ht="12.75" customHeight="1" hidden="1">
      <c r="A182" s="22" t="s">
        <v>15</v>
      </c>
      <c r="B182" s="8">
        <v>10</v>
      </c>
      <c r="C182" s="6">
        <v>1003</v>
      </c>
      <c r="D182" s="9">
        <v>5054600</v>
      </c>
      <c r="E182" s="28"/>
      <c r="F182" s="31"/>
      <c r="G182" s="30">
        <f t="shared" si="13"/>
        <v>0</v>
      </c>
      <c r="H182" s="30">
        <f t="shared" si="14"/>
        <v>0</v>
      </c>
    </row>
    <row r="183" spans="1:8" ht="12.75" customHeight="1" hidden="1">
      <c r="A183" s="22" t="s">
        <v>42</v>
      </c>
      <c r="B183" s="8">
        <v>10</v>
      </c>
      <c r="C183" s="6">
        <v>1003</v>
      </c>
      <c r="D183" s="9">
        <v>5054600</v>
      </c>
      <c r="E183" s="28"/>
      <c r="F183" s="31"/>
      <c r="G183" s="30">
        <f t="shared" si="13"/>
        <v>0</v>
      </c>
      <c r="H183" s="30">
        <f t="shared" si="14"/>
        <v>0</v>
      </c>
    </row>
    <row r="184" spans="1:8" ht="12.75" customHeight="1" hidden="1">
      <c r="A184" s="22" t="s">
        <v>43</v>
      </c>
      <c r="B184" s="8">
        <v>10</v>
      </c>
      <c r="C184" s="6">
        <v>1003</v>
      </c>
      <c r="D184" s="9">
        <v>5054600</v>
      </c>
      <c r="E184" s="28"/>
      <c r="F184" s="31"/>
      <c r="G184" s="30">
        <f t="shared" si="13"/>
        <v>0</v>
      </c>
      <c r="H184" s="30">
        <f t="shared" si="14"/>
        <v>0</v>
      </c>
    </row>
    <row r="185" spans="1:8" ht="21.75" customHeight="1" hidden="1">
      <c r="A185" s="21" t="s">
        <v>66</v>
      </c>
      <c r="B185" s="23">
        <v>10</v>
      </c>
      <c r="C185" s="5">
        <v>1003</v>
      </c>
      <c r="D185" s="24">
        <v>5054901</v>
      </c>
      <c r="E185" s="29"/>
      <c r="F185" s="30"/>
      <c r="G185" s="30">
        <f t="shared" si="13"/>
        <v>0</v>
      </c>
      <c r="H185" s="30">
        <f t="shared" si="14"/>
        <v>0</v>
      </c>
    </row>
    <row r="186" spans="1:8" ht="12.75" customHeight="1" hidden="1">
      <c r="A186" s="20" t="s">
        <v>62</v>
      </c>
      <c r="B186" s="23">
        <v>10</v>
      </c>
      <c r="C186" s="5">
        <v>1003</v>
      </c>
      <c r="D186" s="24">
        <v>5054901</v>
      </c>
      <c r="E186" s="29"/>
      <c r="F186" s="30"/>
      <c r="G186" s="30">
        <f t="shared" si="13"/>
        <v>0</v>
      </c>
      <c r="H186" s="30">
        <f t="shared" si="14"/>
        <v>0</v>
      </c>
    </row>
    <row r="187" spans="1:8" ht="12.75" customHeight="1" hidden="1">
      <c r="A187" s="20" t="s">
        <v>10</v>
      </c>
      <c r="B187" s="23">
        <v>10</v>
      </c>
      <c r="C187" s="5">
        <v>1003</v>
      </c>
      <c r="D187" s="24">
        <v>5054901</v>
      </c>
      <c r="E187" s="29"/>
      <c r="F187" s="30"/>
      <c r="G187" s="30">
        <f t="shared" si="13"/>
        <v>0</v>
      </c>
      <c r="H187" s="30">
        <f t="shared" si="14"/>
        <v>0</v>
      </c>
    </row>
    <row r="188" spans="1:8" ht="12.75" customHeight="1" hidden="1">
      <c r="A188" s="22" t="s">
        <v>14</v>
      </c>
      <c r="B188" s="8">
        <v>10</v>
      </c>
      <c r="C188" s="6">
        <v>1003</v>
      </c>
      <c r="D188" s="9">
        <v>5054901</v>
      </c>
      <c r="E188" s="28"/>
      <c r="F188" s="31"/>
      <c r="G188" s="30">
        <f t="shared" si="13"/>
        <v>0</v>
      </c>
      <c r="H188" s="30">
        <f t="shared" si="14"/>
        <v>0</v>
      </c>
    </row>
    <row r="189" spans="1:8" ht="12.75" customHeight="1" hidden="1">
      <c r="A189" s="22" t="s">
        <v>15</v>
      </c>
      <c r="B189" s="8">
        <v>10</v>
      </c>
      <c r="C189" s="6">
        <v>1003</v>
      </c>
      <c r="D189" s="9">
        <v>5054901</v>
      </c>
      <c r="E189" s="28"/>
      <c r="F189" s="31"/>
      <c r="G189" s="30">
        <f t="shared" si="13"/>
        <v>0</v>
      </c>
      <c r="H189" s="30">
        <f t="shared" si="14"/>
        <v>0</v>
      </c>
    </row>
    <row r="190" spans="1:8" ht="12.75" customHeight="1" hidden="1">
      <c r="A190" s="22" t="s">
        <v>42</v>
      </c>
      <c r="B190" s="8">
        <v>10</v>
      </c>
      <c r="C190" s="6">
        <v>1003</v>
      </c>
      <c r="D190" s="9">
        <v>5054901</v>
      </c>
      <c r="E190" s="28"/>
      <c r="F190" s="31"/>
      <c r="G190" s="30">
        <f t="shared" si="13"/>
        <v>0</v>
      </c>
      <c r="H190" s="30">
        <f t="shared" si="14"/>
        <v>0</v>
      </c>
    </row>
    <row r="191" spans="1:8" ht="12.75" customHeight="1" hidden="1">
      <c r="A191" s="22" t="s">
        <v>43</v>
      </c>
      <c r="B191" s="8">
        <v>10</v>
      </c>
      <c r="C191" s="6">
        <v>1003</v>
      </c>
      <c r="D191" s="9">
        <v>5054901</v>
      </c>
      <c r="E191" s="28"/>
      <c r="F191" s="31"/>
      <c r="G191" s="30">
        <f t="shared" si="13"/>
        <v>0</v>
      </c>
      <c r="H191" s="30">
        <f t="shared" si="14"/>
        <v>0</v>
      </c>
    </row>
    <row r="192" spans="1:8" ht="12.75">
      <c r="A192" s="21" t="s">
        <v>108</v>
      </c>
      <c r="B192" s="23">
        <v>10</v>
      </c>
      <c r="C192" s="5">
        <v>1003</v>
      </c>
      <c r="D192" s="24">
        <v>5055512</v>
      </c>
      <c r="E192" s="29"/>
      <c r="F192" s="30">
        <f>F193</f>
        <v>39471</v>
      </c>
      <c r="G192" s="30">
        <f>G193</f>
        <v>41444.6</v>
      </c>
      <c r="H192" s="30">
        <f>H193</f>
        <v>43516.8</v>
      </c>
    </row>
    <row r="193" spans="1:8" ht="22.5">
      <c r="A193" s="20" t="s">
        <v>107</v>
      </c>
      <c r="B193" s="23">
        <v>10</v>
      </c>
      <c r="C193" s="5">
        <v>1003</v>
      </c>
      <c r="D193" s="24">
        <v>5055512</v>
      </c>
      <c r="E193" s="29" t="s">
        <v>106</v>
      </c>
      <c r="F193" s="30">
        <v>39471</v>
      </c>
      <c r="G193" s="30">
        <f>ROUND(F193*1.05,1)</f>
        <v>41444.6</v>
      </c>
      <c r="H193" s="30">
        <f>ROUND(G193*1.05,1)</f>
        <v>43516.8</v>
      </c>
    </row>
    <row r="194" spans="1:8" ht="12.75">
      <c r="A194" s="21" t="s">
        <v>67</v>
      </c>
      <c r="B194" s="23">
        <v>10</v>
      </c>
      <c r="C194" s="5">
        <v>1003</v>
      </c>
      <c r="D194" s="24">
        <v>5055521</v>
      </c>
      <c r="E194" s="29"/>
      <c r="F194" s="30">
        <f>F195</f>
        <v>5693.4</v>
      </c>
      <c r="G194" s="30">
        <f>G195</f>
        <v>5978.1</v>
      </c>
      <c r="H194" s="30">
        <f>H195</f>
        <v>6277</v>
      </c>
    </row>
    <row r="195" spans="1:8" ht="22.5">
      <c r="A195" s="20" t="s">
        <v>110</v>
      </c>
      <c r="B195" s="23">
        <v>10</v>
      </c>
      <c r="C195" s="5">
        <v>1003</v>
      </c>
      <c r="D195" s="24">
        <v>5055521</v>
      </c>
      <c r="E195" s="29" t="s">
        <v>109</v>
      </c>
      <c r="F195" s="30">
        <v>5693.4</v>
      </c>
      <c r="G195" s="30">
        <f>ROUND(F195*1.05,1)</f>
        <v>5978.1</v>
      </c>
      <c r="H195" s="30">
        <f>ROUND(G195*1.05,1)</f>
        <v>6277</v>
      </c>
    </row>
    <row r="196" spans="1:8" ht="12.75" customHeight="1" hidden="1">
      <c r="A196" s="21" t="s">
        <v>68</v>
      </c>
      <c r="B196" s="23">
        <v>10</v>
      </c>
      <c r="C196" s="5">
        <v>1003</v>
      </c>
      <c r="D196" s="24">
        <v>5055522</v>
      </c>
      <c r="E196" s="29"/>
      <c r="F196" s="30"/>
      <c r="G196" s="30">
        <f>F196*1.055</f>
        <v>0</v>
      </c>
      <c r="H196" s="30">
        <f t="shared" si="14"/>
        <v>0</v>
      </c>
    </row>
    <row r="197" spans="1:8" ht="12.75" customHeight="1" hidden="1">
      <c r="A197" s="20" t="s">
        <v>62</v>
      </c>
      <c r="B197" s="23">
        <v>10</v>
      </c>
      <c r="C197" s="5">
        <v>1003</v>
      </c>
      <c r="D197" s="24">
        <v>5055522</v>
      </c>
      <c r="E197" s="29"/>
      <c r="F197" s="30"/>
      <c r="G197" s="30">
        <f>F197*1.055</f>
        <v>0</v>
      </c>
      <c r="H197" s="30">
        <f t="shared" si="14"/>
        <v>0</v>
      </c>
    </row>
    <row r="198" spans="1:8" ht="21.75" customHeight="1">
      <c r="A198" s="21" t="s">
        <v>69</v>
      </c>
      <c r="B198" s="23">
        <v>10</v>
      </c>
      <c r="C198" s="5">
        <v>1003</v>
      </c>
      <c r="D198" s="24">
        <v>5055531</v>
      </c>
      <c r="E198" s="29"/>
      <c r="F198" s="30">
        <f>F199</f>
        <v>36786.5</v>
      </c>
      <c r="G198" s="30">
        <f>G199</f>
        <v>38625.8</v>
      </c>
      <c r="H198" s="30">
        <f>H199</f>
        <v>40557.1</v>
      </c>
    </row>
    <row r="199" spans="1:8" ht="22.5">
      <c r="A199" s="20" t="s">
        <v>110</v>
      </c>
      <c r="B199" s="23">
        <v>10</v>
      </c>
      <c r="C199" s="5">
        <v>1003</v>
      </c>
      <c r="D199" s="24">
        <v>5055531</v>
      </c>
      <c r="E199" s="29" t="s">
        <v>109</v>
      </c>
      <c r="F199" s="30">
        <v>36786.5</v>
      </c>
      <c r="G199" s="30">
        <f>ROUND(F199*1.05,1)</f>
        <v>38625.8</v>
      </c>
      <c r="H199" s="30">
        <f>ROUND(G199*1.05,1)</f>
        <v>40557.1</v>
      </c>
    </row>
    <row r="200" spans="1:8" ht="12.75" customHeight="1" hidden="1">
      <c r="A200" s="21" t="s">
        <v>70</v>
      </c>
      <c r="B200" s="23">
        <v>10</v>
      </c>
      <c r="C200" s="5">
        <v>1003</v>
      </c>
      <c r="D200" s="24">
        <v>5055532</v>
      </c>
      <c r="E200" s="29"/>
      <c r="F200" s="30"/>
      <c r="G200" s="30">
        <f>F200*1.055</f>
        <v>0</v>
      </c>
      <c r="H200" s="30">
        <f t="shared" si="14"/>
        <v>0</v>
      </c>
    </row>
    <row r="201" spans="1:8" ht="12.75" customHeight="1" hidden="1">
      <c r="A201" s="20" t="s">
        <v>62</v>
      </c>
      <c r="B201" s="23">
        <v>10</v>
      </c>
      <c r="C201" s="5">
        <v>1003</v>
      </c>
      <c r="D201" s="24">
        <v>5055532</v>
      </c>
      <c r="E201" s="29"/>
      <c r="F201" s="30"/>
      <c r="G201" s="30">
        <f>F201*1.055</f>
        <v>0</v>
      </c>
      <c r="H201" s="30">
        <f t="shared" si="14"/>
        <v>0</v>
      </c>
    </row>
    <row r="202" spans="1:8" ht="21.75" customHeight="1" hidden="1">
      <c r="A202" s="21" t="s">
        <v>71</v>
      </c>
      <c r="B202" s="23">
        <v>10</v>
      </c>
      <c r="C202" s="5">
        <v>1003</v>
      </c>
      <c r="D202" s="24">
        <v>5055533</v>
      </c>
      <c r="E202" s="29"/>
      <c r="F202" s="30"/>
      <c r="G202" s="30">
        <f>F202*1.055</f>
        <v>0</v>
      </c>
      <c r="H202" s="30">
        <f t="shared" si="14"/>
        <v>0</v>
      </c>
    </row>
    <row r="203" spans="1:8" ht="12.75" customHeight="1" hidden="1">
      <c r="A203" s="20" t="s">
        <v>62</v>
      </c>
      <c r="B203" s="23">
        <v>10</v>
      </c>
      <c r="C203" s="5">
        <v>1003</v>
      </c>
      <c r="D203" s="24">
        <v>5055533</v>
      </c>
      <c r="E203" s="29"/>
      <c r="F203" s="30"/>
      <c r="G203" s="30">
        <f>F203*1.055</f>
        <v>0</v>
      </c>
      <c r="H203" s="30">
        <f t="shared" si="14"/>
        <v>0</v>
      </c>
    </row>
    <row r="204" spans="1:8" ht="12.75">
      <c r="A204" s="21" t="s">
        <v>72</v>
      </c>
      <c r="B204" s="23">
        <v>10</v>
      </c>
      <c r="C204" s="5">
        <v>1003</v>
      </c>
      <c r="D204" s="24">
        <v>5055541</v>
      </c>
      <c r="E204" s="29"/>
      <c r="F204" s="30">
        <f>F205</f>
        <v>118.7</v>
      </c>
      <c r="G204" s="30">
        <f>G205</f>
        <v>124.6</v>
      </c>
      <c r="H204" s="30">
        <f>H205</f>
        <v>130.8</v>
      </c>
    </row>
    <row r="205" spans="1:8" ht="22.5">
      <c r="A205" s="20" t="s">
        <v>110</v>
      </c>
      <c r="B205" s="23">
        <v>10</v>
      </c>
      <c r="C205" s="5">
        <v>1003</v>
      </c>
      <c r="D205" s="24">
        <v>5055541</v>
      </c>
      <c r="E205" s="29" t="s">
        <v>109</v>
      </c>
      <c r="F205" s="30">
        <v>118.7</v>
      </c>
      <c r="G205" s="30">
        <f>ROUND(F205*1.05,1)</f>
        <v>124.6</v>
      </c>
      <c r="H205" s="30">
        <f>ROUND(G205*1.05,1)</f>
        <v>130.8</v>
      </c>
    </row>
    <row r="206" spans="1:8" ht="12.75" customHeight="1" hidden="1">
      <c r="A206" s="21" t="s">
        <v>73</v>
      </c>
      <c r="B206" s="23">
        <v>10</v>
      </c>
      <c r="C206" s="5">
        <v>1003</v>
      </c>
      <c r="D206" s="24">
        <v>5055542</v>
      </c>
      <c r="E206" s="29"/>
      <c r="F206" s="30"/>
      <c r="G206" s="30">
        <f>F206*1.055</f>
        <v>0</v>
      </c>
      <c r="H206" s="30">
        <f t="shared" si="14"/>
        <v>0</v>
      </c>
    </row>
    <row r="207" spans="1:8" ht="12.75" customHeight="1" hidden="1">
      <c r="A207" s="20" t="s">
        <v>62</v>
      </c>
      <c r="B207" s="23">
        <v>10</v>
      </c>
      <c r="C207" s="5">
        <v>1003</v>
      </c>
      <c r="D207" s="24">
        <v>5055542</v>
      </c>
      <c r="E207" s="29"/>
      <c r="F207" s="30"/>
      <c r="G207" s="30">
        <f>F207*1.055</f>
        <v>0</v>
      </c>
      <c r="H207" s="30">
        <f t="shared" si="14"/>
        <v>0</v>
      </c>
    </row>
    <row r="208" spans="1:8" ht="21.75" customHeight="1">
      <c r="A208" s="21" t="s">
        <v>111</v>
      </c>
      <c r="B208" s="23">
        <v>10</v>
      </c>
      <c r="C208" s="5">
        <v>1003</v>
      </c>
      <c r="D208" s="24">
        <v>5058505</v>
      </c>
      <c r="E208" s="29"/>
      <c r="F208" s="30">
        <f>F209</f>
        <v>228.5</v>
      </c>
      <c r="G208" s="30">
        <f>G209</f>
        <v>239.9</v>
      </c>
      <c r="H208" s="30">
        <f>H209</f>
        <v>251.9</v>
      </c>
    </row>
    <row r="209" spans="1:8" ht="22.5">
      <c r="A209" s="20" t="s">
        <v>107</v>
      </c>
      <c r="B209" s="23">
        <v>10</v>
      </c>
      <c r="C209" s="5">
        <v>1003</v>
      </c>
      <c r="D209" s="24">
        <v>5058505</v>
      </c>
      <c r="E209" s="29" t="s">
        <v>106</v>
      </c>
      <c r="F209" s="30">
        <v>228.5</v>
      </c>
      <c r="G209" s="30">
        <f>ROUND(F209*1.05,1)</f>
        <v>239.9</v>
      </c>
      <c r="H209" s="30">
        <f>ROUND(G209*1.05,1)</f>
        <v>251.9</v>
      </c>
    </row>
    <row r="210" spans="1:8" ht="22.5">
      <c r="A210" s="21" t="s">
        <v>112</v>
      </c>
      <c r="B210" s="23">
        <v>10</v>
      </c>
      <c r="C210" s="5">
        <v>1003</v>
      </c>
      <c r="D210" s="24">
        <v>5058506</v>
      </c>
      <c r="E210" s="29"/>
      <c r="F210" s="30">
        <f>F211</f>
        <v>146.1</v>
      </c>
      <c r="G210" s="30">
        <f>G211</f>
        <v>153.4</v>
      </c>
      <c r="H210" s="30">
        <f>H211</f>
        <v>161.1</v>
      </c>
    </row>
    <row r="211" spans="1:8" ht="22.5">
      <c r="A211" s="20" t="s">
        <v>107</v>
      </c>
      <c r="B211" s="23">
        <v>10</v>
      </c>
      <c r="C211" s="5">
        <v>1003</v>
      </c>
      <c r="D211" s="24">
        <v>5058506</v>
      </c>
      <c r="E211" s="29" t="s">
        <v>106</v>
      </c>
      <c r="F211" s="30">
        <v>146.1</v>
      </c>
      <c r="G211" s="30">
        <f>ROUND(F211*1.05,1)</f>
        <v>153.4</v>
      </c>
      <c r="H211" s="30">
        <f>ROUND(G211*1.05,1)</f>
        <v>161.1</v>
      </c>
    </row>
    <row r="212" spans="1:8" ht="22.5">
      <c r="A212" s="21" t="s">
        <v>74</v>
      </c>
      <c r="B212" s="23">
        <v>10</v>
      </c>
      <c r="C212" s="5">
        <v>1003</v>
      </c>
      <c r="D212" s="24">
        <v>5058507</v>
      </c>
      <c r="E212" s="29"/>
      <c r="F212" s="30">
        <f>F213</f>
        <v>243.5</v>
      </c>
      <c r="G212" s="30">
        <f>G213</f>
        <v>255.7</v>
      </c>
      <c r="H212" s="30">
        <f>H213</f>
        <v>268.5</v>
      </c>
    </row>
    <row r="213" spans="1:8" ht="22.5">
      <c r="A213" s="20" t="s">
        <v>107</v>
      </c>
      <c r="B213" s="23">
        <v>10</v>
      </c>
      <c r="C213" s="5">
        <v>1003</v>
      </c>
      <c r="D213" s="24">
        <v>5058507</v>
      </c>
      <c r="E213" s="29" t="s">
        <v>106</v>
      </c>
      <c r="F213" s="30">
        <v>243.5</v>
      </c>
      <c r="G213" s="30">
        <f>ROUND(F213*1.05,1)</f>
        <v>255.7</v>
      </c>
      <c r="H213" s="30">
        <f>ROUND(G213*1.05,1)</f>
        <v>268.5</v>
      </c>
    </row>
    <row r="214" spans="1:8" ht="12.75" customHeight="1">
      <c r="A214" s="19" t="s">
        <v>75</v>
      </c>
      <c r="B214" s="23">
        <v>10</v>
      </c>
      <c r="C214" s="5">
        <v>1004</v>
      </c>
      <c r="D214" s="24">
        <v>0</v>
      </c>
      <c r="E214" s="29"/>
      <c r="F214" s="30">
        <f>F215</f>
        <v>545.3</v>
      </c>
      <c r="G214" s="30">
        <f>G215</f>
        <v>572.5</v>
      </c>
      <c r="H214" s="30">
        <f>H215</f>
        <v>601.2</v>
      </c>
    </row>
    <row r="215" spans="1:8" ht="12.75" customHeight="1">
      <c r="A215" s="21" t="s">
        <v>11</v>
      </c>
      <c r="B215" s="23">
        <v>10</v>
      </c>
      <c r="C215" s="5">
        <v>1004</v>
      </c>
      <c r="D215" s="24">
        <v>20400</v>
      </c>
      <c r="E215" s="29"/>
      <c r="F215" s="30">
        <f>F216+F217</f>
        <v>545.3</v>
      </c>
      <c r="G215" s="30">
        <f>G216+G217</f>
        <v>572.5</v>
      </c>
      <c r="H215" s="30">
        <f>H216+H217</f>
        <v>601.2</v>
      </c>
    </row>
    <row r="216" spans="1:8" ht="12.75" customHeight="1">
      <c r="A216" s="20" t="s">
        <v>88</v>
      </c>
      <c r="B216" s="23">
        <v>10</v>
      </c>
      <c r="C216" s="5">
        <v>1004</v>
      </c>
      <c r="D216" s="24">
        <v>20400</v>
      </c>
      <c r="E216" s="29" t="s">
        <v>89</v>
      </c>
      <c r="F216" s="30">
        <v>454.5</v>
      </c>
      <c r="G216" s="30">
        <f>ROUND(F216*1.05,1)</f>
        <v>477.2</v>
      </c>
      <c r="H216" s="30">
        <f>ROUND(G216*1.05,1)</f>
        <v>501.1</v>
      </c>
    </row>
    <row r="217" spans="1:8" ht="12.75" customHeight="1">
      <c r="A217" s="20" t="s">
        <v>91</v>
      </c>
      <c r="B217" s="23">
        <v>10</v>
      </c>
      <c r="C217" s="5">
        <v>1004</v>
      </c>
      <c r="D217" s="24">
        <v>20400</v>
      </c>
      <c r="E217" s="29" t="s">
        <v>90</v>
      </c>
      <c r="F217" s="30">
        <v>90.8</v>
      </c>
      <c r="G217" s="30">
        <f>ROUND(F217*1.05,1)</f>
        <v>95.3</v>
      </c>
      <c r="H217" s="30">
        <f>ROUND(G217*1.05,1)</f>
        <v>100.1</v>
      </c>
    </row>
    <row r="218" spans="1:8" ht="32.25" customHeight="1" hidden="1">
      <c r="A218" s="21" t="s">
        <v>76</v>
      </c>
      <c r="B218" s="23">
        <v>10</v>
      </c>
      <c r="C218" s="5">
        <v>1004</v>
      </c>
      <c r="D218" s="24">
        <v>5050502</v>
      </c>
      <c r="E218" s="29"/>
      <c r="F218" s="30"/>
      <c r="G218" s="30">
        <f aca="true" t="shared" si="15" ref="G218:G237">F218*1.055</f>
        <v>0</v>
      </c>
      <c r="H218" s="30">
        <f t="shared" si="14"/>
        <v>0</v>
      </c>
    </row>
    <row r="219" spans="1:8" ht="12.75" customHeight="1" hidden="1">
      <c r="A219" s="20" t="s">
        <v>62</v>
      </c>
      <c r="B219" s="23">
        <v>10</v>
      </c>
      <c r="C219" s="5">
        <v>1004</v>
      </c>
      <c r="D219" s="24">
        <v>5050502</v>
      </c>
      <c r="E219" s="29"/>
      <c r="F219" s="30"/>
      <c r="G219" s="30">
        <f t="shared" si="15"/>
        <v>0</v>
      </c>
      <c r="H219" s="30">
        <f t="shared" si="14"/>
        <v>0</v>
      </c>
    </row>
    <row r="220" spans="1:8" ht="12.75" customHeight="1" hidden="1">
      <c r="A220" s="20" t="s">
        <v>10</v>
      </c>
      <c r="B220" s="23">
        <v>10</v>
      </c>
      <c r="C220" s="5">
        <v>1004</v>
      </c>
      <c r="D220" s="24">
        <v>5050502</v>
      </c>
      <c r="E220" s="29"/>
      <c r="F220" s="30"/>
      <c r="G220" s="30">
        <f t="shared" si="15"/>
        <v>0</v>
      </c>
      <c r="H220" s="30">
        <f t="shared" si="14"/>
        <v>0</v>
      </c>
    </row>
    <row r="221" spans="1:8" ht="12.75" customHeight="1" hidden="1">
      <c r="A221" s="22" t="s">
        <v>42</v>
      </c>
      <c r="B221" s="8">
        <v>10</v>
      </c>
      <c r="C221" s="6">
        <v>1004</v>
      </c>
      <c r="D221" s="9">
        <v>5050502</v>
      </c>
      <c r="E221" s="28"/>
      <c r="F221" s="31"/>
      <c r="G221" s="30">
        <f t="shared" si="15"/>
        <v>0</v>
      </c>
      <c r="H221" s="30">
        <f t="shared" si="14"/>
        <v>0</v>
      </c>
    </row>
    <row r="222" spans="1:8" ht="12.75" customHeight="1" hidden="1">
      <c r="A222" s="22" t="s">
        <v>43</v>
      </c>
      <c r="B222" s="8">
        <v>10</v>
      </c>
      <c r="C222" s="6">
        <v>1004</v>
      </c>
      <c r="D222" s="9">
        <v>5050502</v>
      </c>
      <c r="E222" s="28"/>
      <c r="F222" s="31"/>
      <c r="G222" s="30">
        <f t="shared" si="15"/>
        <v>0</v>
      </c>
      <c r="H222" s="30">
        <f t="shared" si="14"/>
        <v>0</v>
      </c>
    </row>
    <row r="223" spans="1:8" ht="21.75" customHeight="1" hidden="1">
      <c r="A223" s="21" t="s">
        <v>77</v>
      </c>
      <c r="B223" s="23">
        <v>10</v>
      </c>
      <c r="C223" s="5">
        <v>1004</v>
      </c>
      <c r="D223" s="24">
        <v>5201002</v>
      </c>
      <c r="E223" s="29"/>
      <c r="F223" s="30"/>
      <c r="G223" s="30">
        <f t="shared" si="15"/>
        <v>0</v>
      </c>
      <c r="H223" s="30">
        <f t="shared" si="14"/>
        <v>0</v>
      </c>
    </row>
    <row r="224" spans="1:8" ht="12.75" customHeight="1" hidden="1">
      <c r="A224" s="20" t="s">
        <v>62</v>
      </c>
      <c r="B224" s="23">
        <v>10</v>
      </c>
      <c r="C224" s="5">
        <v>1004</v>
      </c>
      <c r="D224" s="24">
        <v>5201002</v>
      </c>
      <c r="E224" s="29"/>
      <c r="F224" s="30"/>
      <c r="G224" s="30">
        <f t="shared" si="15"/>
        <v>0</v>
      </c>
      <c r="H224" s="30">
        <f t="shared" si="14"/>
        <v>0</v>
      </c>
    </row>
    <row r="225" spans="1:8" ht="12.75" customHeight="1" hidden="1">
      <c r="A225" s="20" t="s">
        <v>10</v>
      </c>
      <c r="B225" s="23">
        <v>10</v>
      </c>
      <c r="C225" s="5">
        <v>1004</v>
      </c>
      <c r="D225" s="24">
        <v>5201002</v>
      </c>
      <c r="E225" s="29"/>
      <c r="F225" s="30"/>
      <c r="G225" s="30">
        <f t="shared" si="15"/>
        <v>0</v>
      </c>
      <c r="H225" s="30">
        <f t="shared" si="14"/>
        <v>0</v>
      </c>
    </row>
    <row r="226" spans="1:8" ht="12.75" customHeight="1" hidden="1">
      <c r="A226" s="22" t="s">
        <v>42</v>
      </c>
      <c r="B226" s="8">
        <v>10</v>
      </c>
      <c r="C226" s="6">
        <v>1004</v>
      </c>
      <c r="D226" s="9">
        <v>5201002</v>
      </c>
      <c r="E226" s="28"/>
      <c r="F226" s="31"/>
      <c r="G226" s="30">
        <f t="shared" si="15"/>
        <v>0</v>
      </c>
      <c r="H226" s="30">
        <f t="shared" si="14"/>
        <v>0</v>
      </c>
    </row>
    <row r="227" spans="1:8" ht="12.75" customHeight="1" hidden="1">
      <c r="A227" s="22" t="s">
        <v>43</v>
      </c>
      <c r="B227" s="8">
        <v>10</v>
      </c>
      <c r="C227" s="6">
        <v>1004</v>
      </c>
      <c r="D227" s="9">
        <v>5201002</v>
      </c>
      <c r="E227" s="28"/>
      <c r="F227" s="31"/>
      <c r="G227" s="30">
        <f t="shared" si="15"/>
        <v>0</v>
      </c>
      <c r="H227" s="30">
        <f t="shared" si="14"/>
        <v>0</v>
      </c>
    </row>
    <row r="228" spans="1:8" ht="12.75" customHeight="1" hidden="1">
      <c r="A228" s="21" t="s">
        <v>78</v>
      </c>
      <c r="B228" s="23">
        <v>10</v>
      </c>
      <c r="C228" s="5">
        <v>1004</v>
      </c>
      <c r="D228" s="24">
        <v>5201313</v>
      </c>
      <c r="E228" s="29"/>
      <c r="F228" s="30"/>
      <c r="G228" s="30">
        <f t="shared" si="15"/>
        <v>0</v>
      </c>
      <c r="H228" s="30">
        <f t="shared" si="14"/>
        <v>0</v>
      </c>
    </row>
    <row r="229" spans="1:8" ht="12.75" customHeight="1" hidden="1">
      <c r="A229" s="20" t="s">
        <v>62</v>
      </c>
      <c r="B229" s="23">
        <v>10</v>
      </c>
      <c r="C229" s="5">
        <v>1004</v>
      </c>
      <c r="D229" s="24">
        <v>5201313</v>
      </c>
      <c r="E229" s="29"/>
      <c r="F229" s="30"/>
      <c r="G229" s="30">
        <f t="shared" si="15"/>
        <v>0</v>
      </c>
      <c r="H229" s="30">
        <f t="shared" si="14"/>
        <v>0</v>
      </c>
    </row>
    <row r="230" spans="1:8" ht="12.75" customHeight="1" hidden="1">
      <c r="A230" s="20" t="s">
        <v>10</v>
      </c>
      <c r="B230" s="23">
        <v>10</v>
      </c>
      <c r="C230" s="5">
        <v>1004</v>
      </c>
      <c r="D230" s="24">
        <v>5201313</v>
      </c>
      <c r="E230" s="29"/>
      <c r="F230" s="30"/>
      <c r="G230" s="30">
        <f t="shared" si="15"/>
        <v>0</v>
      </c>
      <c r="H230" s="30">
        <f t="shared" si="14"/>
        <v>0</v>
      </c>
    </row>
    <row r="231" spans="1:8" ht="12.75" customHeight="1" hidden="1">
      <c r="A231" s="22" t="s">
        <v>42</v>
      </c>
      <c r="B231" s="8">
        <v>10</v>
      </c>
      <c r="C231" s="6">
        <v>1004</v>
      </c>
      <c r="D231" s="9">
        <v>5201313</v>
      </c>
      <c r="E231" s="28"/>
      <c r="F231" s="31"/>
      <c r="G231" s="30">
        <f t="shared" si="15"/>
        <v>0</v>
      </c>
      <c r="H231" s="30">
        <f t="shared" si="14"/>
        <v>0</v>
      </c>
    </row>
    <row r="232" spans="1:8" ht="12.75" customHeight="1" hidden="1">
      <c r="A232" s="22" t="s">
        <v>43</v>
      </c>
      <c r="B232" s="8">
        <v>10</v>
      </c>
      <c r="C232" s="6">
        <v>1004</v>
      </c>
      <c r="D232" s="9">
        <v>5201313</v>
      </c>
      <c r="E232" s="28"/>
      <c r="F232" s="31"/>
      <c r="G232" s="30">
        <f t="shared" si="15"/>
        <v>0</v>
      </c>
      <c r="H232" s="30">
        <f t="shared" si="14"/>
        <v>0</v>
      </c>
    </row>
    <row r="233" spans="1:8" ht="21.75" customHeight="1" hidden="1">
      <c r="A233" s="21" t="s">
        <v>79</v>
      </c>
      <c r="B233" s="23">
        <v>10</v>
      </c>
      <c r="C233" s="5">
        <v>1004</v>
      </c>
      <c r="D233" s="24">
        <v>5201323</v>
      </c>
      <c r="E233" s="29"/>
      <c r="F233" s="30"/>
      <c r="G233" s="30">
        <f t="shared" si="15"/>
        <v>0</v>
      </c>
      <c r="H233" s="30">
        <f>G233*1.05</f>
        <v>0</v>
      </c>
    </row>
    <row r="234" spans="1:8" ht="12.75" customHeight="1" hidden="1">
      <c r="A234" s="20" t="s">
        <v>62</v>
      </c>
      <c r="B234" s="23">
        <v>10</v>
      </c>
      <c r="C234" s="5">
        <v>1004</v>
      </c>
      <c r="D234" s="24">
        <v>5201323</v>
      </c>
      <c r="E234" s="29"/>
      <c r="F234" s="30"/>
      <c r="G234" s="30">
        <f t="shared" si="15"/>
        <v>0</v>
      </c>
      <c r="H234" s="30">
        <f>G234*1.05</f>
        <v>0</v>
      </c>
    </row>
    <row r="235" spans="1:8" ht="12.75" customHeight="1" hidden="1">
      <c r="A235" s="20" t="s">
        <v>10</v>
      </c>
      <c r="B235" s="23">
        <v>10</v>
      </c>
      <c r="C235" s="5">
        <v>1004</v>
      </c>
      <c r="D235" s="24">
        <v>5201323</v>
      </c>
      <c r="E235" s="29"/>
      <c r="F235" s="30"/>
      <c r="G235" s="30">
        <f t="shared" si="15"/>
        <v>0</v>
      </c>
      <c r="H235" s="30">
        <f>G235*1.05</f>
        <v>0</v>
      </c>
    </row>
    <row r="236" spans="1:8" ht="12.75" customHeight="1" hidden="1">
      <c r="A236" s="22" t="s">
        <v>42</v>
      </c>
      <c r="B236" s="8">
        <v>10</v>
      </c>
      <c r="C236" s="6">
        <v>1004</v>
      </c>
      <c r="D236" s="9">
        <v>5201323</v>
      </c>
      <c r="E236" s="28"/>
      <c r="F236" s="31"/>
      <c r="G236" s="30">
        <f t="shared" si="15"/>
        <v>0</v>
      </c>
      <c r="H236" s="30">
        <f>G236*1.05</f>
        <v>0</v>
      </c>
    </row>
    <row r="237" spans="1:8" ht="12.75" customHeight="1" hidden="1">
      <c r="A237" s="22" t="s">
        <v>43</v>
      </c>
      <c r="B237" s="8">
        <v>10</v>
      </c>
      <c r="C237" s="6">
        <v>1004</v>
      </c>
      <c r="D237" s="9">
        <v>5201323</v>
      </c>
      <c r="E237" s="28"/>
      <c r="F237" s="31"/>
      <c r="G237" s="30">
        <f t="shared" si="15"/>
        <v>0</v>
      </c>
      <c r="H237" s="30">
        <f>G237*1.05</f>
        <v>0</v>
      </c>
    </row>
    <row r="238" spans="1:8" ht="12.75">
      <c r="A238" s="19" t="s">
        <v>80</v>
      </c>
      <c r="B238" s="23">
        <v>10</v>
      </c>
      <c r="C238" s="5">
        <v>1006</v>
      </c>
      <c r="D238" s="24">
        <v>0</v>
      </c>
      <c r="E238" s="29"/>
      <c r="F238" s="30">
        <f>F239+F242</f>
        <v>4535.7</v>
      </c>
      <c r="G238" s="30">
        <f>G239+G242</f>
        <v>4762.5</v>
      </c>
      <c r="H238" s="30">
        <f>H239+H242</f>
        <v>5000.6</v>
      </c>
    </row>
    <row r="239" spans="1:8" ht="12.75" customHeight="1">
      <c r="A239" s="21" t="s">
        <v>11</v>
      </c>
      <c r="B239" s="23">
        <v>10</v>
      </c>
      <c r="C239" s="5">
        <v>1006</v>
      </c>
      <c r="D239" s="24">
        <v>20400</v>
      </c>
      <c r="E239" s="29"/>
      <c r="F239" s="30">
        <f>F241+F240</f>
        <v>249.9</v>
      </c>
      <c r="G239" s="30">
        <f>G241+G240</f>
        <v>262.4</v>
      </c>
      <c r="H239" s="30">
        <f>H241+H240</f>
        <v>275.5</v>
      </c>
    </row>
    <row r="240" spans="1:8" ht="12.75">
      <c r="A240" s="20" t="s">
        <v>88</v>
      </c>
      <c r="B240" s="23">
        <v>10</v>
      </c>
      <c r="C240" s="5">
        <v>1006</v>
      </c>
      <c r="D240" s="24">
        <v>20400</v>
      </c>
      <c r="E240" s="29" t="s">
        <v>89</v>
      </c>
      <c r="F240" s="30">
        <v>227.1</v>
      </c>
      <c r="G240" s="30">
        <f>ROUND(F240*1.05,1)</f>
        <v>238.5</v>
      </c>
      <c r="H240" s="30">
        <f>ROUND(G240*1.05,1)</f>
        <v>250.4</v>
      </c>
    </row>
    <row r="241" spans="1:8" ht="22.5">
      <c r="A241" s="20" t="s">
        <v>91</v>
      </c>
      <c r="B241" s="23">
        <v>10</v>
      </c>
      <c r="C241" s="5">
        <v>1006</v>
      </c>
      <c r="D241" s="24">
        <v>20400</v>
      </c>
      <c r="E241" s="29" t="s">
        <v>90</v>
      </c>
      <c r="F241" s="30">
        <v>22.8</v>
      </c>
      <c r="G241" s="30">
        <f>ROUND(F241*1.05,1)</f>
        <v>23.9</v>
      </c>
      <c r="H241" s="30">
        <f>ROUND(G241*1.05,1)</f>
        <v>25.1</v>
      </c>
    </row>
    <row r="242" spans="1:8" ht="12.75">
      <c r="A242" s="46" t="s">
        <v>11</v>
      </c>
      <c r="B242" s="23">
        <v>10</v>
      </c>
      <c r="C242" s="5">
        <v>1006</v>
      </c>
      <c r="D242" s="24">
        <v>29900</v>
      </c>
      <c r="E242" s="29"/>
      <c r="F242" s="30">
        <f>F243+F245</f>
        <v>4285.8</v>
      </c>
      <c r="G242" s="30">
        <f>G243+G245</f>
        <v>4500.1</v>
      </c>
      <c r="H242" s="30">
        <f>H243+H245</f>
        <v>4725.1</v>
      </c>
    </row>
    <row r="243" spans="1:8" ht="12.75">
      <c r="A243" s="20" t="s">
        <v>88</v>
      </c>
      <c r="B243" s="23">
        <v>10</v>
      </c>
      <c r="C243" s="5">
        <v>1006</v>
      </c>
      <c r="D243" s="24">
        <v>29900</v>
      </c>
      <c r="E243" s="29" t="s">
        <v>98</v>
      </c>
      <c r="F243" s="30">
        <v>3293.7</v>
      </c>
      <c r="G243" s="30">
        <f>ROUND(F243*1.05,1)</f>
        <v>3458.4</v>
      </c>
      <c r="H243" s="30">
        <f>ROUND(G243*1.05,1)</f>
        <v>3631.3</v>
      </c>
    </row>
    <row r="244" spans="1:8" ht="22.5" hidden="1">
      <c r="A244" s="20" t="s">
        <v>105</v>
      </c>
      <c r="B244" s="23">
        <v>10</v>
      </c>
      <c r="C244" s="5">
        <v>1006</v>
      </c>
      <c r="D244" s="24">
        <v>29900</v>
      </c>
      <c r="E244" s="29" t="s">
        <v>104</v>
      </c>
      <c r="F244" s="30"/>
      <c r="G244" s="30"/>
      <c r="H244" s="30"/>
    </row>
    <row r="245" spans="1:8" ht="12.75" customHeight="1">
      <c r="A245" s="20" t="s">
        <v>91</v>
      </c>
      <c r="B245" s="23">
        <v>10</v>
      </c>
      <c r="C245" s="5">
        <v>1006</v>
      </c>
      <c r="D245" s="24">
        <v>29900</v>
      </c>
      <c r="E245" s="29" t="s">
        <v>90</v>
      </c>
      <c r="F245" s="30">
        <v>992.1</v>
      </c>
      <c r="G245" s="30">
        <f>ROUND(F245*1.05,1)</f>
        <v>1041.7</v>
      </c>
      <c r="H245" s="30">
        <f>ROUND(G245*1.05,1)</f>
        <v>1093.8</v>
      </c>
    </row>
    <row r="246" spans="1:8" ht="12.75" customHeight="1">
      <c r="A246" s="20"/>
      <c r="B246" s="23"/>
      <c r="C246" s="5"/>
      <c r="D246" s="24"/>
      <c r="E246" s="29"/>
      <c r="F246" s="48"/>
      <c r="G246" s="42"/>
      <c r="H246" s="42"/>
    </row>
    <row r="247" spans="1:8" s="38" customFormat="1" ht="12.75" customHeight="1">
      <c r="A247" s="32" t="s">
        <v>124</v>
      </c>
      <c r="B247" s="33">
        <v>11</v>
      </c>
      <c r="C247" s="34"/>
      <c r="D247" s="35"/>
      <c r="E247" s="36"/>
      <c r="F247" s="37">
        <f>F248</f>
        <v>1000</v>
      </c>
      <c r="G247" s="37">
        <f aca="true" t="shared" si="16" ref="G247:H249">G248</f>
        <v>1050</v>
      </c>
      <c r="H247" s="37">
        <f t="shared" si="16"/>
        <v>1102.5</v>
      </c>
    </row>
    <row r="248" spans="1:8" s="38" customFormat="1" ht="12.75" customHeight="1">
      <c r="A248" s="32" t="s">
        <v>125</v>
      </c>
      <c r="B248" s="33">
        <v>11</v>
      </c>
      <c r="C248" s="34">
        <v>1105</v>
      </c>
      <c r="D248" s="35"/>
      <c r="E248" s="36"/>
      <c r="F248" s="37">
        <f>F249</f>
        <v>1000</v>
      </c>
      <c r="G248" s="37">
        <f t="shared" si="16"/>
        <v>1050</v>
      </c>
      <c r="H248" s="37">
        <f t="shared" si="16"/>
        <v>1102.5</v>
      </c>
    </row>
    <row r="249" spans="1:8" s="38" customFormat="1" ht="12.75" customHeight="1">
      <c r="A249" s="32" t="s">
        <v>126</v>
      </c>
      <c r="B249" s="33">
        <v>11</v>
      </c>
      <c r="C249" s="34">
        <v>1105</v>
      </c>
      <c r="D249" s="35">
        <v>5129700</v>
      </c>
      <c r="E249" s="36"/>
      <c r="F249" s="37">
        <f>F250</f>
        <v>1000</v>
      </c>
      <c r="G249" s="37">
        <f t="shared" si="16"/>
        <v>1050</v>
      </c>
      <c r="H249" s="37">
        <f t="shared" si="16"/>
        <v>1102.5</v>
      </c>
    </row>
    <row r="250" spans="1:8" s="38" customFormat="1" ht="12.75" customHeight="1">
      <c r="A250" s="32" t="s">
        <v>122</v>
      </c>
      <c r="B250" s="33">
        <v>11</v>
      </c>
      <c r="C250" s="34">
        <v>1105</v>
      </c>
      <c r="D250" s="35">
        <v>5129700</v>
      </c>
      <c r="E250" s="36" t="s">
        <v>95</v>
      </c>
      <c r="F250" s="37">
        <v>1000</v>
      </c>
      <c r="G250" s="30">
        <f>ROUND(F250*1.05,1)</f>
        <v>1050</v>
      </c>
      <c r="H250" s="30">
        <f>ROUND(G250*1.05,1)</f>
        <v>1102.5</v>
      </c>
    </row>
    <row r="251" spans="1:8" ht="12.75" customHeight="1">
      <c r="A251" s="22"/>
      <c r="B251" s="8"/>
      <c r="C251" s="6"/>
      <c r="D251" s="9"/>
      <c r="E251" s="28"/>
      <c r="F251" s="31"/>
      <c r="G251" s="42"/>
      <c r="H251" s="42"/>
    </row>
    <row r="252" spans="1:8" ht="12.75" customHeight="1">
      <c r="A252" s="19" t="s">
        <v>49</v>
      </c>
      <c r="B252" s="23">
        <v>12</v>
      </c>
      <c r="C252" s="5">
        <v>0</v>
      </c>
      <c r="D252" s="24">
        <v>0</v>
      </c>
      <c r="E252" s="29"/>
      <c r="F252" s="30">
        <f>F253</f>
        <v>2792</v>
      </c>
      <c r="G252" s="30">
        <f aca="true" t="shared" si="17" ref="G252:H254">G253</f>
        <v>2931.6</v>
      </c>
      <c r="H252" s="30">
        <f t="shared" si="17"/>
        <v>3078.2</v>
      </c>
    </row>
    <row r="253" spans="1:8" ht="12.75" customHeight="1">
      <c r="A253" s="19" t="s">
        <v>49</v>
      </c>
      <c r="B253" s="23">
        <v>12</v>
      </c>
      <c r="C253" s="5">
        <v>1202</v>
      </c>
      <c r="D253" s="24">
        <v>0</v>
      </c>
      <c r="E253" s="29"/>
      <c r="F253" s="30">
        <f>F254</f>
        <v>2792</v>
      </c>
      <c r="G253" s="30">
        <f t="shared" si="17"/>
        <v>2931.6</v>
      </c>
      <c r="H253" s="30">
        <f t="shared" si="17"/>
        <v>3078.2</v>
      </c>
    </row>
    <row r="254" spans="1:8" ht="45">
      <c r="A254" s="21" t="s">
        <v>113</v>
      </c>
      <c r="B254" s="23">
        <v>12</v>
      </c>
      <c r="C254" s="5">
        <v>1202</v>
      </c>
      <c r="D254" s="24">
        <v>1400100</v>
      </c>
      <c r="E254" s="29"/>
      <c r="F254" s="30">
        <f>F255</f>
        <v>2792</v>
      </c>
      <c r="G254" s="30">
        <f t="shared" si="17"/>
        <v>2931.6</v>
      </c>
      <c r="H254" s="30">
        <f t="shared" si="17"/>
        <v>3078.2</v>
      </c>
    </row>
    <row r="255" spans="1:8" ht="33.75">
      <c r="A255" s="20" t="s">
        <v>101</v>
      </c>
      <c r="B255" s="23">
        <v>12</v>
      </c>
      <c r="C255" s="5">
        <v>1202</v>
      </c>
      <c r="D255" s="24">
        <v>1400100</v>
      </c>
      <c r="E255" s="29" t="s">
        <v>99</v>
      </c>
      <c r="F255" s="30">
        <v>2792</v>
      </c>
      <c r="G255" s="30">
        <f>ROUND(F255*1.05,1)</f>
        <v>2931.6</v>
      </c>
      <c r="H255" s="30">
        <f>ROUND(G255*1.05,1)</f>
        <v>3078.2</v>
      </c>
    </row>
    <row r="256" spans="1:8" ht="12.75" customHeight="1">
      <c r="A256" s="22"/>
      <c r="B256" s="8"/>
      <c r="C256" s="6"/>
      <c r="D256" s="9"/>
      <c r="E256" s="28"/>
      <c r="F256" s="31"/>
      <c r="G256" s="42"/>
      <c r="H256" s="42"/>
    </row>
    <row r="257" spans="1:8" ht="12.75">
      <c r="A257" s="19" t="s">
        <v>114</v>
      </c>
      <c r="B257" s="23">
        <v>14</v>
      </c>
      <c r="C257" s="5">
        <v>0</v>
      </c>
      <c r="D257" s="24">
        <v>0</v>
      </c>
      <c r="E257" s="29"/>
      <c r="F257" s="30">
        <f>F258</f>
        <v>39328.4</v>
      </c>
      <c r="G257" s="30">
        <f aca="true" t="shared" si="18" ref="G257:H259">G258</f>
        <v>41294.8</v>
      </c>
      <c r="H257" s="30">
        <f t="shared" si="18"/>
        <v>43359.5</v>
      </c>
    </row>
    <row r="258" spans="1:8" ht="22.5">
      <c r="A258" s="19" t="s">
        <v>81</v>
      </c>
      <c r="B258" s="23">
        <v>14</v>
      </c>
      <c r="C258" s="5">
        <v>1401</v>
      </c>
      <c r="D258" s="24">
        <v>0</v>
      </c>
      <c r="E258" s="29"/>
      <c r="F258" s="30">
        <f>F259</f>
        <v>39328.4</v>
      </c>
      <c r="G258" s="30">
        <f t="shared" si="18"/>
        <v>41294.8</v>
      </c>
      <c r="H258" s="30">
        <f t="shared" si="18"/>
        <v>43359.5</v>
      </c>
    </row>
    <row r="259" spans="1:8" ht="22.5">
      <c r="A259" s="21" t="s">
        <v>115</v>
      </c>
      <c r="B259" s="23">
        <v>14</v>
      </c>
      <c r="C259" s="5">
        <v>1401</v>
      </c>
      <c r="D259" s="24">
        <v>5160130</v>
      </c>
      <c r="E259" s="29"/>
      <c r="F259" s="30">
        <f>F260</f>
        <v>39328.4</v>
      </c>
      <c r="G259" s="30">
        <f t="shared" si="18"/>
        <v>41294.8</v>
      </c>
      <c r="H259" s="30">
        <f t="shared" si="18"/>
        <v>43359.5</v>
      </c>
    </row>
    <row r="260" spans="1:8" ht="12.75" customHeight="1">
      <c r="A260" s="20" t="s">
        <v>117</v>
      </c>
      <c r="B260" s="23">
        <v>14</v>
      </c>
      <c r="C260" s="5">
        <v>1401</v>
      </c>
      <c r="D260" s="24">
        <v>5160130</v>
      </c>
      <c r="E260" s="29" t="s">
        <v>116</v>
      </c>
      <c r="F260" s="30">
        <v>39328.4</v>
      </c>
      <c r="G260" s="30">
        <f>ROUND(F260*1.05,1)</f>
        <v>41294.8</v>
      </c>
      <c r="H260" s="30">
        <f>ROUND(G260*1.05,1)</f>
        <v>43359.5</v>
      </c>
    </row>
    <row r="261" spans="1:8" ht="32.25" customHeight="1" hidden="1">
      <c r="A261" s="19" t="s">
        <v>82</v>
      </c>
      <c r="B261" s="23">
        <v>14</v>
      </c>
      <c r="C261" s="5">
        <v>1402</v>
      </c>
      <c r="D261" s="24">
        <v>0</v>
      </c>
      <c r="E261" s="29"/>
      <c r="F261" s="30"/>
      <c r="G261" s="42"/>
      <c r="H261" s="42"/>
    </row>
    <row r="262" spans="1:8" ht="21.75" customHeight="1" hidden="1">
      <c r="A262" s="21" t="s">
        <v>83</v>
      </c>
      <c r="B262" s="23">
        <v>14</v>
      </c>
      <c r="C262" s="5">
        <v>1402</v>
      </c>
      <c r="D262" s="24">
        <v>5170204</v>
      </c>
      <c r="E262" s="29"/>
      <c r="F262" s="30"/>
      <c r="G262" s="42"/>
      <c r="H262" s="42"/>
    </row>
    <row r="263" spans="1:8" ht="12.75" customHeight="1" hidden="1">
      <c r="A263" s="20" t="s">
        <v>84</v>
      </c>
      <c r="B263" s="23">
        <v>14</v>
      </c>
      <c r="C263" s="5">
        <v>1402</v>
      </c>
      <c r="D263" s="24">
        <v>5170204</v>
      </c>
      <c r="E263" s="29"/>
      <c r="F263" s="30"/>
      <c r="G263" s="42"/>
      <c r="H263" s="42"/>
    </row>
    <row r="264" spans="1:8" ht="12.75" customHeight="1" hidden="1">
      <c r="A264" s="20" t="s">
        <v>10</v>
      </c>
      <c r="B264" s="23">
        <v>14</v>
      </c>
      <c r="C264" s="5">
        <v>1402</v>
      </c>
      <c r="D264" s="24">
        <v>5170204</v>
      </c>
      <c r="E264" s="29"/>
      <c r="F264" s="30"/>
      <c r="G264" s="42"/>
      <c r="H264" s="42"/>
    </row>
    <row r="265" spans="1:8" ht="12.75" customHeight="1">
      <c r="A265" s="40" t="s">
        <v>118</v>
      </c>
      <c r="B265" s="39">
        <v>0</v>
      </c>
      <c r="C265" s="39">
        <v>0</v>
      </c>
      <c r="D265" s="39">
        <v>0</v>
      </c>
      <c r="E265" s="39" t="s">
        <v>85</v>
      </c>
      <c r="F265" s="30">
        <f>F15+F51+F64+F71+F87+F113+F139+F150+F252+F56+F247+F257+F81</f>
        <v>901103.9</v>
      </c>
      <c r="G265" s="30">
        <f>G15+G51+G64+G71+G87+G113+G139+G150+G252+G56+G247+G257+G81</f>
        <v>946158.8999999999</v>
      </c>
      <c r="H265" s="30">
        <f>H15+H51+H64+H71+H87+H113+H139+H150+H252+H56+H247+H257+H81+0.1</f>
        <v>993351.2999999999</v>
      </c>
    </row>
    <row r="266" spans="1:7" ht="12.75" customHeight="1">
      <c r="A266" s="10"/>
      <c r="B266" s="10"/>
      <c r="C266" s="10"/>
      <c r="D266" s="10"/>
      <c r="E266" s="10"/>
      <c r="F266" s="11"/>
      <c r="G266" s="41"/>
    </row>
    <row r="267" spans="1:6" ht="12.75" customHeight="1">
      <c r="A267" s="1"/>
      <c r="B267" s="1"/>
      <c r="C267" s="1"/>
      <c r="D267" s="1"/>
      <c r="E267" s="1"/>
      <c r="F267" s="1"/>
    </row>
    <row r="268" spans="1:6" ht="36.75" customHeight="1">
      <c r="A268" s="12"/>
      <c r="B268" s="13"/>
      <c r="C268" s="13"/>
      <c r="D268" s="14"/>
      <c r="E268" s="13"/>
      <c r="F268" s="1"/>
    </row>
    <row r="269" spans="1:6" ht="12.75" customHeight="1">
      <c r="A269" s="12"/>
      <c r="B269" s="13"/>
      <c r="C269" s="13"/>
      <c r="D269" s="14"/>
      <c r="E269" s="13"/>
      <c r="F269" s="1"/>
    </row>
    <row r="270" spans="1:6" ht="26.25" customHeight="1">
      <c r="A270" s="12"/>
      <c r="B270" s="13"/>
      <c r="C270" s="13"/>
      <c r="D270" s="14"/>
      <c r="E270" s="13"/>
      <c r="F270" s="1"/>
    </row>
  </sheetData>
  <sheetProtection/>
  <mergeCells count="11">
    <mergeCell ref="A5:H5"/>
    <mergeCell ref="A10:A12"/>
    <mergeCell ref="A8:H8"/>
    <mergeCell ref="F10:F12"/>
    <mergeCell ref="G10:G12"/>
    <mergeCell ref="H10:H12"/>
    <mergeCell ref="B10:E11"/>
    <mergeCell ref="A1:H1"/>
    <mergeCell ref="A2:H2"/>
    <mergeCell ref="A3:H3"/>
    <mergeCell ref="A4:H4"/>
  </mergeCells>
  <printOptions/>
  <pageMargins left="0.3937007874015748" right="0.1968503937007874" top="0.3937007874015748" bottom="0.3937007874015748" header="0.1968503937007874" footer="0.1968503937007874"/>
  <pageSetup fitToHeight="0" fitToWidth="2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2013-12-27T07:10:19Z</cp:lastPrinted>
  <dcterms:created xsi:type="dcterms:W3CDTF">2011-11-18T11:33:51Z</dcterms:created>
  <dcterms:modified xsi:type="dcterms:W3CDTF">2013-12-28T06:30:50Z</dcterms:modified>
  <cp:category/>
  <cp:version/>
  <cp:contentType/>
  <cp:contentStatus/>
</cp:coreProperties>
</file>