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76" windowWidth="12045" windowHeight="10920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'Бюджет_1'!$A$1:$H$211</definedName>
  </definedNames>
  <calcPr fullCalcOnLoad="1"/>
</workbook>
</file>

<file path=xl/sharedStrings.xml><?xml version="1.0" encoding="utf-8"?>
<sst xmlns="http://schemas.openxmlformats.org/spreadsheetml/2006/main" count="265" uniqueCount="115">
  <si>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</si>
  <si>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</si>
  <si>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</si>
  <si>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</si>
  <si>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</si>
  <si>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</si>
  <si>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</si>
  <si>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</si>
  <si>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</si>
  <si>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</si>
  <si>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</si>
  <si>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</si>
  <si>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</si>
  <si>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</si>
  <si>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</si>
  <si>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</si>
  <si>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</si>
  <si>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</si>
  <si>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</si>
  <si>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</si>
  <si>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</si>
  <si>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</si>
  <si>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</si>
  <si>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</si>
  <si>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</si>
  <si>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</si>
  <si>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</si>
  <si>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</si>
  <si>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</si>
  <si>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</si>
  <si>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</si>
  <si>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</si>
  <si>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</si>
  <si>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</si>
  <si>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</si>
  <si>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</si>
  <si>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</si>
  <si>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</si>
  <si>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</si>
  <si>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</si>
  <si>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</si>
  <si>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</si>
  <si>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</si>
  <si>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</si>
  <si>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</si>
  <si>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</si>
  <si>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</si>
  <si>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</si>
  <si>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</si>
  <si>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</si>
  <si>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</si>
  <si>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</si>
  <si>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</si>
  <si>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</si>
  <si>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</si>
  <si>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</si>
  <si>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</si>
  <si>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</si>
  <si>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</si>
  <si>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</si>
  <si>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</si>
  <si>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</si>
  <si>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</si>
  <si>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</si>
  <si>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</si>
  <si>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</si>
  <si>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</si>
  <si>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</si>
  <si>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</si>
  <si>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</si>
  <si>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</si>
  <si>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</si>
  <si>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</si>
  <si>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</si>
  <si>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</si>
  <si>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</si>
  <si>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</si>
  <si>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</si>
  <si>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</si>
  <si>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</si>
  <si>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</si>
  <si>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</si>
  <si>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</si>
  <si>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</si>
  <si>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</si>
  <si>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</si>
  <si>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</si>
  <si>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</si>
  <si>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</si>
  <si>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</si>
  <si>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</si>
  <si>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</si>
  <si>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</si>
  <si>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</si>
  <si>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</si>
  <si>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</si>
  <si>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</si>
  <si>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</si>
  <si>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</si>
  <si>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</si>
  <si>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</si>
  <si>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</si>
  <si>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</si>
  <si>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</si>
  <si>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</si>
  <si>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</si>
  <si>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</si>
  <si>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</si>
  <si>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</si>
  <si>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плановый период 2016-2017 годов</t>
  </si>
  <si>
    <t xml:space="preserve"> Приложение 9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</si>
  <si>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</si>
  <si>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</si>
  <si>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</si>
  <si>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2015 г. 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</si>
</sst>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  <numFmt numFmtId="182" formatCode="0.00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82" fontId="2" fillId="0" borderId="0" xfId="52" applyNumberForma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showGridLine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hidden="1" customWidth="1"/>
    <col min="7" max="16384" width="9.125" style="2" customWidth="1"/>
  </cols>
  <sheetData>
    <row r="1" spans="1:8" ht="12.75" customHeight="1">
      <c r="A1" s="53" t="s">
        <v>110</v>
      </c>
      <c r="B1" s="53"/>
      <c r="C1" s="53"/>
      <c r="D1" s="53"/>
      <c r="E1" s="53"/>
      <c r="F1" s="53"/>
      <c r="G1" s="53"/>
      <c r="H1" s="53"/>
    </row>
    <row r="2" spans="1:8" ht="12.75" customHeight="1">
      <c r="A2" s="53" t="s">
        <v>67</v>
      </c>
      <c r="B2" s="53"/>
      <c r="C2" s="53"/>
      <c r="D2" s="53"/>
      <c r="E2" s="53"/>
      <c r="F2" s="53"/>
      <c r="G2" s="53"/>
      <c r="H2" s="53"/>
    </row>
    <row r="3" spans="1:8" ht="12.75" customHeight="1">
      <c r="A3" s="53" t="s">
        <v>107</v>
      </c>
      <c r="B3" s="53"/>
      <c r="C3" s="53"/>
      <c r="D3" s="53"/>
      <c r="E3" s="53"/>
      <c r="F3" s="53"/>
      <c r="G3" s="53"/>
      <c r="H3" s="53"/>
    </row>
    <row r="4" spans="1:17" ht="12.75" customHeight="1">
      <c r="A4" s="53" t="s">
        <v>108</v>
      </c>
      <c r="B4" s="53"/>
      <c r="C4" s="53"/>
      <c r="D4" s="53"/>
      <c r="E4" s="53"/>
      <c r="F4" s="53"/>
      <c r="G4" s="53"/>
      <c r="H4" s="53"/>
      <c r="N4" s="23"/>
      <c r="O4" s="23"/>
      <c r="P4" s="23"/>
      <c r="Q4" s="23"/>
    </row>
    <row r="5" spans="1:17" ht="12.75" customHeight="1">
      <c r="A5" s="53" t="s">
        <v>114</v>
      </c>
      <c r="B5" s="53"/>
      <c r="C5" s="53"/>
      <c r="D5" s="53"/>
      <c r="E5" s="53"/>
      <c r="F5" s="53"/>
      <c r="G5" s="53"/>
      <c r="H5" s="53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2"/>
      <c r="O6" s="52"/>
      <c r="P6" s="52"/>
      <c r="Q6" s="52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0" t="s">
        <v>109</v>
      </c>
      <c r="B8" s="50"/>
      <c r="C8" s="50"/>
      <c r="D8" s="50"/>
      <c r="E8" s="50"/>
      <c r="F8" s="50"/>
      <c r="G8" s="50"/>
      <c r="H8" s="50"/>
      <c r="N8" s="23"/>
      <c r="O8" s="23"/>
      <c r="P8" s="23"/>
      <c r="Q8" s="23"/>
    </row>
    <row r="9" spans="1:8" ht="13.5" customHeight="1">
      <c r="A9" s="3"/>
      <c r="B9" s="3"/>
      <c r="C9" s="3"/>
      <c r="D9" s="3"/>
      <c r="E9" s="3"/>
      <c r="F9" s="4"/>
      <c r="H9" s="4" t="s">
        <v>66</v>
      </c>
    </row>
    <row r="10" spans="1:8" ht="12.75">
      <c r="A10" s="49" t="s">
        <v>0</v>
      </c>
      <c r="B10" s="49" t="s">
        <v>1</v>
      </c>
      <c r="C10" s="49"/>
      <c r="D10" s="49"/>
      <c r="E10" s="49"/>
      <c r="F10" s="51" t="s">
        <v>100</v>
      </c>
      <c r="G10" s="51">
        <v>2016</v>
      </c>
      <c r="H10" s="51">
        <v>2017</v>
      </c>
    </row>
    <row r="11" spans="1:8" ht="12.75">
      <c r="A11" s="49"/>
      <c r="B11" s="49"/>
      <c r="C11" s="49"/>
      <c r="D11" s="49"/>
      <c r="E11" s="49"/>
      <c r="F11" s="51"/>
      <c r="G11" s="51"/>
      <c r="H11" s="51"/>
    </row>
    <row r="12" spans="1:8" ht="28.5" customHeight="1">
      <c r="A12" s="49"/>
      <c r="B12" s="15" t="s">
        <v>2</v>
      </c>
      <c r="C12" s="15" t="s">
        <v>3</v>
      </c>
      <c r="D12" s="15" t="s">
        <v>4</v>
      </c>
      <c r="E12" s="15" t="s">
        <v>5</v>
      </c>
      <c r="F12" s="51"/>
      <c r="G12" s="51"/>
      <c r="H12" s="51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10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F16+F19+F26+F31+F42+F51</f>
        <v>45881.9</v>
      </c>
      <c r="G15" s="28">
        <f>G16+G19+G26+G31+G42+G51</f>
        <v>48405.7</v>
      </c>
      <c r="H15" s="28">
        <f>H16+H19+H26+H31+H42+H51</f>
        <v>51068.09999999999</v>
      </c>
      <c r="I15" s="48"/>
      <c r="J15" s="48"/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911.3</v>
      </c>
      <c r="H16" s="28">
        <f t="shared" si="0"/>
        <v>961.4</v>
      </c>
      <c r="I16" s="48"/>
      <c r="J16" s="48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911.3</v>
      </c>
      <c r="H17" s="28">
        <f t="shared" si="0"/>
        <v>961.4</v>
      </c>
      <c r="I17" s="48"/>
      <c r="J17" s="48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68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ROUND(F18*1.055,1)</f>
        <v>911.3</v>
      </c>
      <c r="H18" s="28">
        <f>ROUND(G18*1.055,1)</f>
        <v>961.4</v>
      </c>
      <c r="I18" s="48"/>
      <c r="J18" s="48"/>
      <c r="K18" s="25"/>
      <c r="L18" s="25"/>
      <c r="M18" s="25"/>
      <c r="N18" s="23"/>
      <c r="O18" s="23"/>
      <c r="P18" s="23"/>
      <c r="Q18" s="23"/>
      <c r="R18" s="23"/>
      <c r="S18" s="23"/>
    </row>
    <row r="19" spans="1:10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1721</v>
      </c>
      <c r="H19" s="28">
        <f>H20+H24</f>
        <v>1815.6999999999998</v>
      </c>
      <c r="I19" s="48"/>
      <c r="J19" s="48"/>
    </row>
    <row r="20" spans="1:10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G21+G23+G22</f>
        <v>1721</v>
      </c>
      <c r="H20" s="28">
        <f>H21+H23+H22</f>
        <v>1815.6999999999998</v>
      </c>
      <c r="I20" s="48"/>
      <c r="J20" s="48"/>
    </row>
    <row r="21" spans="1:10" ht="12.75">
      <c r="A21" s="18" t="s">
        <v>68</v>
      </c>
      <c r="B21" s="21">
        <v>1</v>
      </c>
      <c r="C21" s="5">
        <v>103</v>
      </c>
      <c r="D21" s="22">
        <v>20400</v>
      </c>
      <c r="E21" s="27" t="s">
        <v>69</v>
      </c>
      <c r="F21" s="28">
        <v>1210.7</v>
      </c>
      <c r="G21" s="28">
        <f aca="true" t="shared" si="1" ref="G21:H23">ROUND(F21*1.055,1)</f>
        <v>1277.3</v>
      </c>
      <c r="H21" s="28">
        <f t="shared" si="1"/>
        <v>1347.6</v>
      </c>
      <c r="I21" s="48"/>
      <c r="J21" s="48"/>
    </row>
    <row r="22" spans="1:10" ht="27" customHeight="1">
      <c r="A22" s="45" t="s">
        <v>103</v>
      </c>
      <c r="B22" s="21">
        <v>1</v>
      </c>
      <c r="C22" s="5">
        <v>103</v>
      </c>
      <c r="D22" s="22">
        <v>20400</v>
      </c>
      <c r="E22" s="27" t="s">
        <v>102</v>
      </c>
      <c r="F22" s="28">
        <v>73.9</v>
      </c>
      <c r="G22" s="28">
        <f t="shared" si="1"/>
        <v>78</v>
      </c>
      <c r="H22" s="28">
        <f t="shared" si="1"/>
        <v>82.3</v>
      </c>
      <c r="I22" s="48"/>
      <c r="J22" s="48"/>
    </row>
    <row r="23" spans="1:10" ht="22.5">
      <c r="A23" s="18" t="s">
        <v>71</v>
      </c>
      <c r="B23" s="21">
        <v>1</v>
      </c>
      <c r="C23" s="5">
        <v>103</v>
      </c>
      <c r="D23" s="22">
        <v>20400</v>
      </c>
      <c r="E23" s="27" t="s">
        <v>70</v>
      </c>
      <c r="F23" s="28">
        <v>346.6</v>
      </c>
      <c r="G23" s="28">
        <f t="shared" si="1"/>
        <v>365.7</v>
      </c>
      <c r="H23" s="28">
        <f t="shared" si="1"/>
        <v>385.8</v>
      </c>
      <c r="I23" s="48"/>
      <c r="J23" s="48"/>
    </row>
    <row r="24" spans="1:10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  <c r="I24" s="48"/>
      <c r="J24" s="48"/>
    </row>
    <row r="25" spans="1:10" ht="12.75" hidden="1">
      <c r="A25" s="18" t="s">
        <v>68</v>
      </c>
      <c r="B25" s="21">
        <v>1</v>
      </c>
      <c r="C25" s="5">
        <v>103</v>
      </c>
      <c r="D25" s="22">
        <v>21100</v>
      </c>
      <c r="E25" s="27" t="s">
        <v>69</v>
      </c>
      <c r="F25" s="28"/>
      <c r="G25" s="28">
        <f>ROUND(F25*1.05,1)</f>
        <v>0</v>
      </c>
      <c r="H25" s="28">
        <f>ROUND(G25*1.05,1)</f>
        <v>0</v>
      </c>
      <c r="I25" s="48"/>
      <c r="J25" s="48"/>
    </row>
    <row r="26" spans="1:10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16471.6</v>
      </c>
      <c r="G26" s="28">
        <f>G27</f>
        <v>17377.6</v>
      </c>
      <c r="H26" s="28">
        <f>H27</f>
        <v>18333.3</v>
      </c>
      <c r="I26" s="48"/>
      <c r="J26" s="48"/>
    </row>
    <row r="27" spans="1:10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16471.6</v>
      </c>
      <c r="G27" s="28">
        <f>G28+G30+G29</f>
        <v>17377.6</v>
      </c>
      <c r="H27" s="28">
        <f>H28+H30+H29</f>
        <v>18333.3</v>
      </c>
      <c r="I27" s="48"/>
      <c r="J27" s="48"/>
    </row>
    <row r="28" spans="1:10" ht="12.75">
      <c r="A28" s="30" t="s">
        <v>68</v>
      </c>
      <c r="B28" s="21">
        <v>1</v>
      </c>
      <c r="C28" s="5">
        <v>104</v>
      </c>
      <c r="D28" s="22">
        <v>20400</v>
      </c>
      <c r="E28" s="27" t="s">
        <v>69</v>
      </c>
      <c r="F28" s="28">
        <v>13986.8</v>
      </c>
      <c r="G28" s="28">
        <f aca="true" t="shared" si="2" ref="G28:H30">ROUND(F28*1.055,1)</f>
        <v>14756.1</v>
      </c>
      <c r="H28" s="28">
        <f t="shared" si="2"/>
        <v>15567.7</v>
      </c>
      <c r="I28" s="48"/>
      <c r="J28" s="48"/>
    </row>
    <row r="29" spans="1:10" ht="25.5" customHeight="1">
      <c r="A29" s="45" t="s">
        <v>103</v>
      </c>
      <c r="B29" s="21">
        <v>1</v>
      </c>
      <c r="C29" s="5">
        <v>104</v>
      </c>
      <c r="D29" s="22">
        <v>20400</v>
      </c>
      <c r="E29" s="27" t="s">
        <v>102</v>
      </c>
      <c r="F29" s="28">
        <v>211</v>
      </c>
      <c r="G29" s="28">
        <f t="shared" si="2"/>
        <v>222.6</v>
      </c>
      <c r="H29" s="28">
        <f t="shared" si="2"/>
        <v>234.8</v>
      </c>
      <c r="I29" s="48"/>
      <c r="J29" s="48"/>
    </row>
    <row r="30" spans="1:10" ht="12.75" customHeight="1">
      <c r="A30" s="30" t="s">
        <v>71</v>
      </c>
      <c r="B30" s="21">
        <v>1</v>
      </c>
      <c r="C30" s="5">
        <v>104</v>
      </c>
      <c r="D30" s="22">
        <v>20400</v>
      </c>
      <c r="E30" s="27" t="s">
        <v>70</v>
      </c>
      <c r="F30" s="28">
        <f>2273.6+0.2</f>
        <v>2273.7999999999997</v>
      </c>
      <c r="G30" s="28">
        <f t="shared" si="2"/>
        <v>2398.9</v>
      </c>
      <c r="H30" s="28">
        <f t="shared" si="2"/>
        <v>2530.8</v>
      </c>
      <c r="I30" s="48"/>
      <c r="J30" s="48"/>
    </row>
    <row r="31" spans="1:10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22454.7</v>
      </c>
      <c r="G31" s="28">
        <f>G32</f>
        <v>23689.8</v>
      </c>
      <c r="H31" s="28">
        <f>H32</f>
        <v>24992.8</v>
      </c>
      <c r="I31" s="48"/>
      <c r="J31" s="48"/>
    </row>
    <row r="32" spans="1:10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22454.7</v>
      </c>
      <c r="G32" s="28">
        <f>G33+G34+G35+G36</f>
        <v>23689.8</v>
      </c>
      <c r="H32" s="28">
        <f>H33+H34+H35+H36</f>
        <v>24992.8</v>
      </c>
      <c r="I32" s="48"/>
      <c r="J32" s="48"/>
    </row>
    <row r="33" spans="1:10" ht="12.75">
      <c r="A33" s="18" t="s">
        <v>68</v>
      </c>
      <c r="B33" s="21">
        <v>1</v>
      </c>
      <c r="C33" s="5">
        <v>106</v>
      </c>
      <c r="D33" s="22">
        <v>20400</v>
      </c>
      <c r="E33" s="27" t="s">
        <v>69</v>
      </c>
      <c r="F33" s="28">
        <f>9017.8+634.1</f>
        <v>9651.9</v>
      </c>
      <c r="G33" s="28">
        <f aca="true" t="shared" si="3" ref="G33:H36">ROUND(F33*1.055,1)</f>
        <v>10182.8</v>
      </c>
      <c r="H33" s="28">
        <f t="shared" si="3"/>
        <v>10742.9</v>
      </c>
      <c r="I33" s="48"/>
      <c r="J33" s="48"/>
    </row>
    <row r="34" spans="1:10" ht="12.75" customHeight="1">
      <c r="A34" s="18" t="s">
        <v>85</v>
      </c>
      <c r="B34" s="21">
        <v>1</v>
      </c>
      <c r="C34" s="5">
        <v>106</v>
      </c>
      <c r="D34" s="22">
        <v>20400</v>
      </c>
      <c r="E34" s="27" t="s">
        <v>72</v>
      </c>
      <c r="F34" s="28">
        <v>20</v>
      </c>
      <c r="G34" s="28">
        <f t="shared" si="3"/>
        <v>21.1</v>
      </c>
      <c r="H34" s="28">
        <f t="shared" si="3"/>
        <v>22.3</v>
      </c>
      <c r="I34" s="48"/>
      <c r="J34" s="48"/>
    </row>
    <row r="35" spans="1:10" s="36" customFormat="1" ht="21.75" customHeight="1">
      <c r="A35" s="45" t="s">
        <v>103</v>
      </c>
      <c r="B35" s="31">
        <v>1</v>
      </c>
      <c r="C35" s="32">
        <v>106</v>
      </c>
      <c r="D35" s="33">
        <v>20400</v>
      </c>
      <c r="E35" s="34" t="s">
        <v>102</v>
      </c>
      <c r="F35" s="35">
        <v>126.6</v>
      </c>
      <c r="G35" s="28">
        <f t="shared" si="3"/>
        <v>133.6</v>
      </c>
      <c r="H35" s="28">
        <f t="shared" si="3"/>
        <v>140.9</v>
      </c>
      <c r="I35" s="48"/>
      <c r="J35" s="48"/>
    </row>
    <row r="36" spans="1:10" s="36" customFormat="1" ht="22.5">
      <c r="A36" s="18" t="s">
        <v>71</v>
      </c>
      <c r="B36" s="31">
        <v>1</v>
      </c>
      <c r="C36" s="32">
        <v>106</v>
      </c>
      <c r="D36" s="33">
        <v>20400</v>
      </c>
      <c r="E36" s="34" t="s">
        <v>70</v>
      </c>
      <c r="F36" s="35">
        <f>7656.2+5000</f>
        <v>12656.2</v>
      </c>
      <c r="G36" s="28">
        <f t="shared" si="3"/>
        <v>13352.3</v>
      </c>
      <c r="H36" s="28">
        <f t="shared" si="3"/>
        <v>14086.7</v>
      </c>
      <c r="I36" s="48"/>
      <c r="J36" s="48"/>
    </row>
    <row r="37" spans="1:10" ht="21.75" customHeight="1" hidden="1">
      <c r="A37" s="17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  <c r="I37" s="48"/>
      <c r="J37" s="48"/>
    </row>
    <row r="38" spans="1:10" ht="12.75" customHeight="1" hidden="1">
      <c r="A38" s="19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  <c r="I38" s="48"/>
      <c r="J38" s="48"/>
    </row>
    <row r="39" spans="1:10" ht="21.75" customHeight="1" hidden="1">
      <c r="A39" s="18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  <c r="I39" s="48"/>
      <c r="J39" s="48"/>
    </row>
    <row r="40" spans="1:10" ht="12.75" customHeight="1" hidden="1">
      <c r="A40" s="18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  <c r="I40" s="48"/>
      <c r="J40" s="48"/>
    </row>
    <row r="41" spans="1:10" ht="12.75" customHeight="1" hidden="1">
      <c r="A41" s="20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  <c r="I41" s="48"/>
      <c r="J41" s="48"/>
    </row>
    <row r="42" spans="1:10" ht="12.75">
      <c r="A42" s="17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4" ref="F42:H43">F43</f>
        <v>940</v>
      </c>
      <c r="G42" s="28">
        <f t="shared" si="4"/>
        <v>991.7</v>
      </c>
      <c r="H42" s="28">
        <f t="shared" si="4"/>
        <v>1046.2</v>
      </c>
      <c r="I42" s="48"/>
      <c r="J42" s="48"/>
    </row>
    <row r="43" spans="1:10" ht="12.75" customHeight="1">
      <c r="A43" s="19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4"/>
        <v>940</v>
      </c>
      <c r="G43" s="28">
        <f t="shared" si="4"/>
        <v>991.7</v>
      </c>
      <c r="H43" s="28">
        <f t="shared" si="4"/>
        <v>1046.2</v>
      </c>
      <c r="I43" s="48"/>
      <c r="J43" s="48"/>
    </row>
    <row r="44" spans="1:10" ht="12.75" customHeight="1">
      <c r="A44" s="19" t="s">
        <v>25</v>
      </c>
      <c r="B44" s="21">
        <v>1</v>
      </c>
      <c r="C44" s="5">
        <v>111</v>
      </c>
      <c r="D44" s="22">
        <v>700501</v>
      </c>
      <c r="E44" s="27" t="s">
        <v>75</v>
      </c>
      <c r="F44" s="28">
        <v>940</v>
      </c>
      <c r="G44" s="28">
        <f>ROUND(F44*1.055,1)</f>
        <v>991.7</v>
      </c>
      <c r="H44" s="28">
        <f>ROUND(G44*1.055,1)</f>
        <v>1046.2</v>
      </c>
      <c r="I44" s="48"/>
      <c r="J44" s="48"/>
    </row>
    <row r="45" spans="1:10" ht="21.75" customHeight="1" hidden="1">
      <c r="A45" s="17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  <c r="I45" s="48"/>
      <c r="J45" s="48"/>
    </row>
    <row r="46" spans="1:10" ht="12.75" customHeight="1" hidden="1">
      <c r="A46" s="19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  <c r="I46" s="48"/>
      <c r="J46" s="48"/>
    </row>
    <row r="47" spans="1:10" ht="21.75" customHeight="1" hidden="1">
      <c r="A47" s="18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  <c r="I47" s="48"/>
      <c r="J47" s="48"/>
    </row>
    <row r="48" spans="1:10" ht="12.75" customHeight="1" hidden="1">
      <c r="A48" s="18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  <c r="I48" s="48"/>
      <c r="J48" s="48"/>
    </row>
    <row r="49" spans="1:10" ht="12.75" customHeight="1" hidden="1">
      <c r="A49" s="20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  <c r="I49" s="48"/>
      <c r="J49" s="48"/>
    </row>
    <row r="50" spans="1:10" ht="12.75" customHeight="1" hidden="1">
      <c r="A50" s="20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  <c r="I50" s="48"/>
      <c r="J50" s="48"/>
    </row>
    <row r="51" spans="1:10" ht="12.75" customHeight="1">
      <c r="A51" s="45" t="s">
        <v>112</v>
      </c>
      <c r="B51" s="21">
        <v>1</v>
      </c>
      <c r="C51" s="5">
        <v>113</v>
      </c>
      <c r="D51" s="9"/>
      <c r="E51" s="26"/>
      <c r="F51" s="35">
        <f aca="true" t="shared" si="5" ref="F51:H52">F52</f>
        <v>3520.6</v>
      </c>
      <c r="G51" s="35">
        <f t="shared" si="5"/>
        <v>3714.2999999999997</v>
      </c>
      <c r="H51" s="35">
        <f t="shared" si="5"/>
        <v>3918.7</v>
      </c>
      <c r="I51" s="48"/>
      <c r="J51" s="48"/>
    </row>
    <row r="52" spans="1:10" ht="12.75" customHeight="1">
      <c r="A52" s="45" t="s">
        <v>113</v>
      </c>
      <c r="B52" s="21">
        <v>1</v>
      </c>
      <c r="C52" s="5">
        <v>113</v>
      </c>
      <c r="D52" s="22">
        <v>960400</v>
      </c>
      <c r="E52" s="26"/>
      <c r="F52" s="35">
        <f t="shared" si="5"/>
        <v>3520.6</v>
      </c>
      <c r="G52" s="35">
        <f t="shared" si="5"/>
        <v>3714.2999999999997</v>
      </c>
      <c r="H52" s="35">
        <f t="shared" si="5"/>
        <v>3918.7</v>
      </c>
      <c r="I52" s="48"/>
      <c r="J52" s="48"/>
    </row>
    <row r="53" spans="1:10" ht="12.75" customHeight="1">
      <c r="A53" s="45" t="s">
        <v>103</v>
      </c>
      <c r="B53" s="21">
        <v>1</v>
      </c>
      <c r="C53" s="5">
        <v>113</v>
      </c>
      <c r="D53" s="22">
        <v>960400</v>
      </c>
      <c r="E53" s="34" t="s">
        <v>102</v>
      </c>
      <c r="F53" s="28">
        <v>3520.6</v>
      </c>
      <c r="G53" s="28">
        <f>ROUND(F53*1.055,1)+0.1</f>
        <v>3714.2999999999997</v>
      </c>
      <c r="H53" s="28">
        <f>ROUND(G53*1.055,1)+0.1</f>
        <v>3918.7</v>
      </c>
      <c r="I53" s="48"/>
      <c r="J53" s="48"/>
    </row>
    <row r="54" spans="1:10" ht="12.75" customHeight="1">
      <c r="A54" s="20"/>
      <c r="B54" s="8"/>
      <c r="C54" s="6"/>
      <c r="D54" s="9"/>
      <c r="E54" s="26"/>
      <c r="F54" s="29"/>
      <c r="G54" s="40"/>
      <c r="H54" s="40"/>
      <c r="I54" s="48"/>
      <c r="J54" s="48"/>
    </row>
    <row r="55" spans="1:10" ht="12.75" customHeight="1">
      <c r="A55" s="17" t="s">
        <v>28</v>
      </c>
      <c r="B55" s="21">
        <v>2</v>
      </c>
      <c r="C55" s="5">
        <v>0</v>
      </c>
      <c r="D55" s="22">
        <v>0</v>
      </c>
      <c r="E55" s="27"/>
      <c r="F55" s="28">
        <f>F56</f>
        <v>1690.7</v>
      </c>
      <c r="G55" s="28">
        <f aca="true" t="shared" si="6" ref="G55:H57">G56</f>
        <v>1690.7</v>
      </c>
      <c r="H55" s="28">
        <f t="shared" si="6"/>
        <v>1690.7</v>
      </c>
      <c r="I55" s="48"/>
      <c r="J55" s="48"/>
    </row>
    <row r="56" spans="1:10" ht="12.75">
      <c r="A56" s="17" t="s">
        <v>29</v>
      </c>
      <c r="B56" s="21">
        <v>2</v>
      </c>
      <c r="C56" s="5">
        <v>203</v>
      </c>
      <c r="D56" s="22">
        <v>0</v>
      </c>
      <c r="E56" s="27"/>
      <c r="F56" s="28">
        <f>F57</f>
        <v>1690.7</v>
      </c>
      <c r="G56" s="28">
        <f t="shared" si="6"/>
        <v>1690.7</v>
      </c>
      <c r="H56" s="28">
        <f t="shared" si="6"/>
        <v>1690.7</v>
      </c>
      <c r="I56" s="48"/>
      <c r="J56" s="48"/>
    </row>
    <row r="57" spans="1:10" ht="22.5">
      <c r="A57" s="19" t="s">
        <v>30</v>
      </c>
      <c r="B57" s="21">
        <v>2</v>
      </c>
      <c r="C57" s="5">
        <v>203</v>
      </c>
      <c r="D57" s="22">
        <v>13600</v>
      </c>
      <c r="E57" s="27"/>
      <c r="F57" s="28">
        <f>F58</f>
        <v>1690.7</v>
      </c>
      <c r="G57" s="28">
        <f t="shared" si="6"/>
        <v>1690.7</v>
      </c>
      <c r="H57" s="28">
        <f t="shared" si="6"/>
        <v>1690.7</v>
      </c>
      <c r="I57" s="48"/>
      <c r="J57" s="48"/>
    </row>
    <row r="58" spans="1:10" ht="12.75" customHeight="1">
      <c r="A58" s="18" t="s">
        <v>77</v>
      </c>
      <c r="B58" s="21">
        <v>2</v>
      </c>
      <c r="C58" s="5">
        <v>203</v>
      </c>
      <c r="D58" s="22">
        <v>13600</v>
      </c>
      <c r="E58" s="27" t="s">
        <v>76</v>
      </c>
      <c r="F58" s="28">
        <v>1690.7</v>
      </c>
      <c r="G58" s="28">
        <v>1690.7</v>
      </c>
      <c r="H58" s="28">
        <v>1690.7</v>
      </c>
      <c r="I58" s="48"/>
      <c r="J58" s="48"/>
    </row>
    <row r="59" spans="1:10" ht="12.75" customHeight="1">
      <c r="A59" s="20"/>
      <c r="B59" s="8"/>
      <c r="C59" s="6"/>
      <c r="D59" s="9"/>
      <c r="E59" s="26"/>
      <c r="F59" s="29"/>
      <c r="G59" s="40"/>
      <c r="H59" s="40"/>
      <c r="I59" s="48"/>
      <c r="J59" s="48"/>
    </row>
    <row r="60" spans="1:10" s="36" customFormat="1" ht="22.5">
      <c r="A60" s="30" t="s">
        <v>92</v>
      </c>
      <c r="B60" s="31">
        <v>3</v>
      </c>
      <c r="C60" s="32"/>
      <c r="D60" s="33"/>
      <c r="E60" s="34"/>
      <c r="F60" s="35">
        <f>F61</f>
        <v>6360.1</v>
      </c>
      <c r="G60" s="35">
        <f>G61</f>
        <v>6709.9</v>
      </c>
      <c r="H60" s="35">
        <f>H61</f>
        <v>7078.9</v>
      </c>
      <c r="I60" s="48"/>
      <c r="J60" s="48"/>
    </row>
    <row r="61" spans="1:10" s="36" customFormat="1" ht="24" customHeight="1">
      <c r="A61" s="30" t="s">
        <v>93</v>
      </c>
      <c r="B61" s="31">
        <v>3</v>
      </c>
      <c r="C61" s="32">
        <v>309</v>
      </c>
      <c r="D61" s="33"/>
      <c r="E61" s="34"/>
      <c r="F61" s="35">
        <f>F62+F64</f>
        <v>6360.1</v>
      </c>
      <c r="G61" s="35">
        <f>G62+G64</f>
        <v>6709.9</v>
      </c>
      <c r="H61" s="35">
        <f>H62+H64</f>
        <v>7078.9</v>
      </c>
      <c r="I61" s="48"/>
      <c r="J61" s="48"/>
    </row>
    <row r="62" spans="1:10" s="36" customFormat="1" ht="22.5">
      <c r="A62" s="30" t="s">
        <v>94</v>
      </c>
      <c r="B62" s="31">
        <v>3</v>
      </c>
      <c r="C62" s="32">
        <v>309</v>
      </c>
      <c r="D62" s="33">
        <v>2180200</v>
      </c>
      <c r="E62" s="34"/>
      <c r="F62" s="35">
        <f>F63</f>
        <v>4383.3</v>
      </c>
      <c r="G62" s="35">
        <f>G63</f>
        <v>4624.4</v>
      </c>
      <c r="H62" s="35">
        <f>H63</f>
        <v>4878.7</v>
      </c>
      <c r="I62" s="48"/>
      <c r="J62" s="48"/>
    </row>
    <row r="63" spans="1:10" s="36" customFormat="1" ht="12.75" customHeight="1">
      <c r="A63" s="30" t="s">
        <v>95</v>
      </c>
      <c r="B63" s="31">
        <v>3</v>
      </c>
      <c r="C63" s="32">
        <v>309</v>
      </c>
      <c r="D63" s="33">
        <v>2180200</v>
      </c>
      <c r="E63" s="34" t="s">
        <v>75</v>
      </c>
      <c r="F63" s="35">
        <v>4383.3</v>
      </c>
      <c r="G63" s="28">
        <f>ROUND(F63*1.055,1)</f>
        <v>4624.4</v>
      </c>
      <c r="H63" s="28">
        <f>ROUND(G63*1.055,1)</f>
        <v>4878.7</v>
      </c>
      <c r="I63" s="48"/>
      <c r="J63" s="48"/>
    </row>
    <row r="64" spans="1:10" s="36" customFormat="1" ht="12.75" customHeight="1">
      <c r="A64" s="30" t="s">
        <v>101</v>
      </c>
      <c r="B64" s="31">
        <v>3</v>
      </c>
      <c r="C64" s="32">
        <v>309</v>
      </c>
      <c r="D64" s="33">
        <v>2190200</v>
      </c>
      <c r="E64" s="34"/>
      <c r="F64" s="35">
        <f>F65+F67+F66</f>
        <v>1976.8</v>
      </c>
      <c r="G64" s="35">
        <f>G65+G67+G66</f>
        <v>2085.5</v>
      </c>
      <c r="H64" s="35">
        <f>H65+H67+H66</f>
        <v>2200.2</v>
      </c>
      <c r="I64" s="48"/>
      <c r="J64" s="48"/>
    </row>
    <row r="65" spans="1:10" s="36" customFormat="1" ht="12.75" customHeight="1">
      <c r="A65" s="18" t="s">
        <v>68</v>
      </c>
      <c r="B65" s="31">
        <v>3</v>
      </c>
      <c r="C65" s="32">
        <v>309</v>
      </c>
      <c r="D65" s="33">
        <v>2190200</v>
      </c>
      <c r="E65" s="34" t="s">
        <v>78</v>
      </c>
      <c r="F65" s="35">
        <v>1856.7</v>
      </c>
      <c r="G65" s="28">
        <f aca="true" t="shared" si="7" ref="G65:H67">ROUND(F65*1.055,1)</f>
        <v>1958.8</v>
      </c>
      <c r="H65" s="28">
        <f t="shared" si="7"/>
        <v>2066.5</v>
      </c>
      <c r="I65" s="48"/>
      <c r="J65" s="48"/>
    </row>
    <row r="66" spans="1:10" s="36" customFormat="1" ht="28.5" customHeight="1">
      <c r="A66" s="45" t="s">
        <v>103</v>
      </c>
      <c r="B66" s="31">
        <v>3</v>
      </c>
      <c r="C66" s="32">
        <v>309</v>
      </c>
      <c r="D66" s="33">
        <v>2190200</v>
      </c>
      <c r="E66" s="34" t="s">
        <v>102</v>
      </c>
      <c r="F66" s="35">
        <v>10.5</v>
      </c>
      <c r="G66" s="28">
        <f t="shared" si="7"/>
        <v>11.1</v>
      </c>
      <c r="H66" s="28">
        <f t="shared" si="7"/>
        <v>11.7</v>
      </c>
      <c r="I66" s="48"/>
      <c r="J66" s="48"/>
    </row>
    <row r="67" spans="1:10" s="36" customFormat="1" ht="12.75" customHeight="1">
      <c r="A67" s="18" t="s">
        <v>71</v>
      </c>
      <c r="B67" s="31">
        <v>3</v>
      </c>
      <c r="C67" s="32">
        <v>309</v>
      </c>
      <c r="D67" s="33">
        <v>2190200</v>
      </c>
      <c r="E67" s="34" t="s">
        <v>70</v>
      </c>
      <c r="F67" s="35">
        <v>109.6</v>
      </c>
      <c r="G67" s="28">
        <f t="shared" si="7"/>
        <v>115.6</v>
      </c>
      <c r="H67" s="28">
        <f t="shared" si="7"/>
        <v>122</v>
      </c>
      <c r="I67" s="48"/>
      <c r="J67" s="48"/>
    </row>
    <row r="68" spans="1:10" ht="12.75" customHeight="1">
      <c r="A68" s="20"/>
      <c r="B68" s="8"/>
      <c r="C68" s="6"/>
      <c r="D68" s="9"/>
      <c r="E68" s="26"/>
      <c r="F68" s="29"/>
      <c r="G68" s="40"/>
      <c r="H68" s="40"/>
      <c r="I68" s="48"/>
      <c r="J68" s="48"/>
    </row>
    <row r="69" spans="1:10" ht="12.75" customHeight="1" hidden="1">
      <c r="A69" s="17" t="s">
        <v>31</v>
      </c>
      <c r="B69" s="21">
        <v>4</v>
      </c>
      <c r="C69" s="5">
        <v>0</v>
      </c>
      <c r="D69" s="22">
        <v>0</v>
      </c>
      <c r="E69" s="27"/>
      <c r="F69" s="28">
        <f>F70</f>
        <v>0</v>
      </c>
      <c r="G69" s="28">
        <f>F69*1.055</f>
        <v>0</v>
      </c>
      <c r="H69" s="28">
        <f aca="true" t="shared" si="8" ref="H69:H74">G69*1.05</f>
        <v>0</v>
      </c>
      <c r="I69" s="48"/>
      <c r="J69" s="48"/>
    </row>
    <row r="70" spans="1:10" ht="12.75" customHeight="1" hidden="1">
      <c r="A70" s="17" t="s">
        <v>32</v>
      </c>
      <c r="B70" s="21">
        <v>4</v>
      </c>
      <c r="C70" s="5">
        <v>405</v>
      </c>
      <c r="D70" s="22">
        <v>0</v>
      </c>
      <c r="E70" s="27"/>
      <c r="F70" s="28">
        <f>F71</f>
        <v>0</v>
      </c>
      <c r="G70" s="28">
        <f>F70*1.055</f>
        <v>0</v>
      </c>
      <c r="H70" s="28">
        <f t="shared" si="8"/>
        <v>0</v>
      </c>
      <c r="I70" s="48"/>
      <c r="J70" s="48"/>
    </row>
    <row r="71" spans="1:10" ht="12.75" customHeight="1" hidden="1">
      <c r="A71" s="19" t="s">
        <v>33</v>
      </c>
      <c r="B71" s="21">
        <v>4</v>
      </c>
      <c r="C71" s="5">
        <v>405</v>
      </c>
      <c r="D71" s="22">
        <v>2639900</v>
      </c>
      <c r="E71" s="27"/>
      <c r="F71" s="28">
        <f>F72+F73+F74</f>
        <v>0</v>
      </c>
      <c r="G71" s="28">
        <f>F71*1.055</f>
        <v>0</v>
      </c>
      <c r="H71" s="28">
        <f t="shared" si="8"/>
        <v>0</v>
      </c>
      <c r="I71" s="48"/>
      <c r="J71" s="48"/>
    </row>
    <row r="72" spans="1:10" ht="12.75" customHeight="1" hidden="1">
      <c r="A72" s="18" t="s">
        <v>68</v>
      </c>
      <c r="B72" s="21">
        <v>4</v>
      </c>
      <c r="C72" s="5">
        <v>405</v>
      </c>
      <c r="D72" s="22">
        <v>2639900</v>
      </c>
      <c r="E72" s="27" t="s">
        <v>78</v>
      </c>
      <c r="F72" s="28"/>
      <c r="G72" s="28">
        <f>F72*1.05</f>
        <v>0</v>
      </c>
      <c r="H72" s="28">
        <f t="shared" si="8"/>
        <v>0</v>
      </c>
      <c r="I72" s="48"/>
      <c r="J72" s="48"/>
    </row>
    <row r="73" spans="1:10" ht="12.75" customHeight="1" hidden="1">
      <c r="A73" s="18" t="s">
        <v>74</v>
      </c>
      <c r="B73" s="21">
        <v>4</v>
      </c>
      <c r="C73" s="5">
        <v>405</v>
      </c>
      <c r="D73" s="22">
        <v>2639900</v>
      </c>
      <c r="E73" s="27" t="s">
        <v>73</v>
      </c>
      <c r="F73" s="28"/>
      <c r="G73" s="28">
        <f>F73*1.05</f>
        <v>0</v>
      </c>
      <c r="H73" s="28">
        <f t="shared" si="8"/>
        <v>0</v>
      </c>
      <c r="I73" s="48"/>
      <c r="J73" s="48"/>
    </row>
    <row r="74" spans="1:10" s="36" customFormat="1" ht="21.75" customHeight="1" hidden="1">
      <c r="A74" s="18" t="s">
        <v>71</v>
      </c>
      <c r="B74" s="31">
        <v>4</v>
      </c>
      <c r="C74" s="32">
        <v>405</v>
      </c>
      <c r="D74" s="33">
        <v>2639900</v>
      </c>
      <c r="E74" s="34" t="s">
        <v>70</v>
      </c>
      <c r="F74" s="35"/>
      <c r="G74" s="28">
        <f>F74*1.05</f>
        <v>0</v>
      </c>
      <c r="H74" s="28">
        <f t="shared" si="8"/>
        <v>0</v>
      </c>
      <c r="I74" s="48"/>
      <c r="J74" s="48"/>
    </row>
    <row r="75" spans="1:10" ht="12.75" customHeight="1" hidden="1">
      <c r="A75" s="20"/>
      <c r="B75" s="8"/>
      <c r="C75" s="6"/>
      <c r="D75" s="9"/>
      <c r="E75" s="26"/>
      <c r="F75" s="29"/>
      <c r="G75" s="40"/>
      <c r="H75" s="40"/>
      <c r="I75" s="48"/>
      <c r="J75" s="48"/>
    </row>
    <row r="76" spans="1:10" ht="12.75" customHeight="1" hidden="1">
      <c r="A76" s="17" t="s">
        <v>35</v>
      </c>
      <c r="B76" s="21">
        <v>5</v>
      </c>
      <c r="C76" s="5">
        <v>0</v>
      </c>
      <c r="D76" s="22">
        <v>0</v>
      </c>
      <c r="E76" s="27"/>
      <c r="F76" s="28">
        <f>F77</f>
        <v>0</v>
      </c>
      <c r="G76" s="28">
        <f>F76*1.05</f>
        <v>0</v>
      </c>
      <c r="H76" s="28">
        <f>G76*1.05</f>
        <v>0</v>
      </c>
      <c r="I76" s="48"/>
      <c r="J76" s="48"/>
    </row>
    <row r="77" spans="1:10" ht="12.75" customHeight="1" hidden="1">
      <c r="A77" s="17" t="s">
        <v>36</v>
      </c>
      <c r="B77" s="21">
        <v>5</v>
      </c>
      <c r="C77" s="5">
        <v>503</v>
      </c>
      <c r="D77" s="22">
        <v>0</v>
      </c>
      <c r="E77" s="27"/>
      <c r="F77" s="28">
        <f>F83</f>
        <v>0</v>
      </c>
      <c r="G77" s="28">
        <f>F77*1.05</f>
        <v>0</v>
      </c>
      <c r="H77" s="28">
        <f>G77*1.05</f>
        <v>0</v>
      </c>
      <c r="I77" s="48"/>
      <c r="J77" s="48"/>
    </row>
    <row r="78" spans="1:10" ht="12.75" customHeight="1" hidden="1">
      <c r="A78" s="19" t="s">
        <v>37</v>
      </c>
      <c r="B78" s="21">
        <v>5</v>
      </c>
      <c r="C78" s="5">
        <v>503</v>
      </c>
      <c r="D78" s="22">
        <v>6000200</v>
      </c>
      <c r="E78" s="27"/>
      <c r="F78" s="28"/>
      <c r="G78" s="28">
        <f>F78*1.055</f>
        <v>0</v>
      </c>
      <c r="H78" s="28">
        <f aca="true" t="shared" si="9" ref="H78:H84">G78*1.05</f>
        <v>0</v>
      </c>
      <c r="I78" s="48"/>
      <c r="J78" s="48"/>
    </row>
    <row r="79" spans="1:10" ht="21.75" customHeight="1" hidden="1">
      <c r="A79" s="18" t="s">
        <v>9</v>
      </c>
      <c r="B79" s="21">
        <v>5</v>
      </c>
      <c r="C79" s="5">
        <v>503</v>
      </c>
      <c r="D79" s="22">
        <v>6000200</v>
      </c>
      <c r="E79" s="27"/>
      <c r="F79" s="28"/>
      <c r="G79" s="28">
        <f>F79*1.055</f>
        <v>0</v>
      </c>
      <c r="H79" s="28">
        <f t="shared" si="9"/>
        <v>0</v>
      </c>
      <c r="I79" s="48"/>
      <c r="J79" s="48"/>
    </row>
    <row r="80" spans="1:10" ht="12.75" customHeight="1" hidden="1">
      <c r="A80" s="18" t="s">
        <v>10</v>
      </c>
      <c r="B80" s="21">
        <v>5</v>
      </c>
      <c r="C80" s="5">
        <v>503</v>
      </c>
      <c r="D80" s="22">
        <v>6000200</v>
      </c>
      <c r="E80" s="27"/>
      <c r="F80" s="28"/>
      <c r="G80" s="28">
        <f>F80*1.055</f>
        <v>0</v>
      </c>
      <c r="H80" s="28">
        <f t="shared" si="9"/>
        <v>0</v>
      </c>
      <c r="I80" s="48"/>
      <c r="J80" s="48"/>
    </row>
    <row r="81" spans="1:10" ht="12.75" customHeight="1" hidden="1">
      <c r="A81" s="20" t="s">
        <v>14</v>
      </c>
      <c r="B81" s="8">
        <v>5</v>
      </c>
      <c r="C81" s="6">
        <v>503</v>
      </c>
      <c r="D81" s="9">
        <v>6000200</v>
      </c>
      <c r="E81" s="26"/>
      <c r="F81" s="29"/>
      <c r="G81" s="28">
        <f>F81*1.055</f>
        <v>0</v>
      </c>
      <c r="H81" s="28">
        <f t="shared" si="9"/>
        <v>0</v>
      </c>
      <c r="I81" s="48"/>
      <c r="J81" s="48"/>
    </row>
    <row r="82" spans="1:10" ht="12.75" customHeight="1" hidden="1">
      <c r="A82" s="20" t="s">
        <v>20</v>
      </c>
      <c r="B82" s="8">
        <v>5</v>
      </c>
      <c r="C82" s="6">
        <v>503</v>
      </c>
      <c r="D82" s="9">
        <v>6000200</v>
      </c>
      <c r="E82" s="26"/>
      <c r="F82" s="29"/>
      <c r="G82" s="28">
        <f>F82*1.055</f>
        <v>0</v>
      </c>
      <c r="H82" s="28">
        <f t="shared" si="9"/>
        <v>0</v>
      </c>
      <c r="I82" s="48"/>
      <c r="J82" s="48"/>
    </row>
    <row r="83" spans="1:10" ht="21.75" customHeight="1" hidden="1">
      <c r="A83" s="19" t="s">
        <v>38</v>
      </c>
      <c r="B83" s="21">
        <v>5</v>
      </c>
      <c r="C83" s="5">
        <v>503</v>
      </c>
      <c r="D83" s="22">
        <v>6000500</v>
      </c>
      <c r="E83" s="27"/>
      <c r="F83" s="28">
        <f>F84</f>
        <v>0</v>
      </c>
      <c r="G83" s="28">
        <f>F83*1.05</f>
        <v>0</v>
      </c>
      <c r="H83" s="28">
        <f t="shared" si="9"/>
        <v>0</v>
      </c>
      <c r="I83" s="48"/>
      <c r="J83" s="48"/>
    </row>
    <row r="84" spans="1:10" ht="21.75" customHeight="1" hidden="1">
      <c r="A84" s="18" t="s">
        <v>71</v>
      </c>
      <c r="B84" s="21">
        <v>5</v>
      </c>
      <c r="C84" s="5">
        <v>503</v>
      </c>
      <c r="D84" s="22">
        <v>6000500</v>
      </c>
      <c r="E84" s="27" t="s">
        <v>73</v>
      </c>
      <c r="F84" s="28"/>
      <c r="G84" s="28">
        <f>F84*1.05</f>
        <v>0</v>
      </c>
      <c r="H84" s="28">
        <f t="shared" si="9"/>
        <v>0</v>
      </c>
      <c r="I84" s="48"/>
      <c r="J84" s="48"/>
    </row>
    <row r="85" spans="1:10" ht="12.75" customHeight="1" hidden="1">
      <c r="A85" s="20"/>
      <c r="B85" s="8"/>
      <c r="C85" s="6"/>
      <c r="D85" s="9"/>
      <c r="E85" s="26"/>
      <c r="F85" s="29"/>
      <c r="G85" s="40"/>
      <c r="H85" s="40"/>
      <c r="I85" s="48"/>
      <c r="J85" s="48"/>
    </row>
    <row r="86" spans="1:10" s="36" customFormat="1" ht="12.75" customHeight="1">
      <c r="A86" s="30" t="s">
        <v>104</v>
      </c>
      <c r="B86" s="31">
        <v>4</v>
      </c>
      <c r="C86" s="32"/>
      <c r="D86" s="33"/>
      <c r="E86" s="34"/>
      <c r="F86" s="35">
        <f>F87</f>
        <v>9769.5</v>
      </c>
      <c r="G86" s="35">
        <f aca="true" t="shared" si="10" ref="G86:H89">G87</f>
        <v>11809.6</v>
      </c>
      <c r="H86" s="35">
        <f t="shared" si="10"/>
        <v>10115.3</v>
      </c>
      <c r="I86" s="48"/>
      <c r="J86" s="48"/>
    </row>
    <row r="87" spans="1:10" s="36" customFormat="1" ht="12.75" customHeight="1">
      <c r="A87" s="30" t="s">
        <v>105</v>
      </c>
      <c r="B87" s="31">
        <v>4</v>
      </c>
      <c r="C87" s="32">
        <v>409</v>
      </c>
      <c r="D87" s="33"/>
      <c r="E87" s="34"/>
      <c r="F87" s="35">
        <f>F88</f>
        <v>9769.5</v>
      </c>
      <c r="G87" s="35">
        <f t="shared" si="10"/>
        <v>11809.6</v>
      </c>
      <c r="H87" s="35">
        <f t="shared" si="10"/>
        <v>10115.3</v>
      </c>
      <c r="I87" s="48"/>
      <c r="J87" s="48"/>
    </row>
    <row r="88" spans="1:10" s="36" customFormat="1" ht="26.25" customHeight="1">
      <c r="A88" s="30" t="s">
        <v>106</v>
      </c>
      <c r="B88" s="31">
        <v>4</v>
      </c>
      <c r="C88" s="32">
        <v>409</v>
      </c>
      <c r="D88" s="33">
        <v>3150200</v>
      </c>
      <c r="E88" s="34"/>
      <c r="F88" s="35">
        <f>F89</f>
        <v>9769.5</v>
      </c>
      <c r="G88" s="35">
        <f t="shared" si="10"/>
        <v>11809.6</v>
      </c>
      <c r="H88" s="35">
        <f t="shared" si="10"/>
        <v>10115.3</v>
      </c>
      <c r="I88" s="48"/>
      <c r="J88" s="48"/>
    </row>
    <row r="89" spans="1:10" s="36" customFormat="1" ht="25.5" customHeight="1">
      <c r="A89" s="30" t="s">
        <v>106</v>
      </c>
      <c r="B89" s="31">
        <v>4</v>
      </c>
      <c r="C89" s="32">
        <v>409</v>
      </c>
      <c r="D89" s="33">
        <v>3150210</v>
      </c>
      <c r="E89" s="34"/>
      <c r="F89" s="35">
        <f>F90</f>
        <v>9769.5</v>
      </c>
      <c r="G89" s="35">
        <f t="shared" si="10"/>
        <v>11809.6</v>
      </c>
      <c r="H89" s="35">
        <f t="shared" si="10"/>
        <v>10115.3</v>
      </c>
      <c r="I89" s="48"/>
      <c r="J89" s="48"/>
    </row>
    <row r="90" spans="1:10" s="36" customFormat="1" ht="12.75" customHeight="1">
      <c r="A90" s="30" t="s">
        <v>71</v>
      </c>
      <c r="B90" s="31">
        <v>4</v>
      </c>
      <c r="C90" s="32">
        <v>409</v>
      </c>
      <c r="D90" s="33">
        <v>3150210</v>
      </c>
      <c r="E90" s="34" t="s">
        <v>70</v>
      </c>
      <c r="F90" s="35">
        <v>9769.5</v>
      </c>
      <c r="G90" s="28">
        <v>11809.6</v>
      </c>
      <c r="H90" s="28">
        <v>10115.3</v>
      </c>
      <c r="I90" s="48"/>
      <c r="J90" s="48"/>
    </row>
    <row r="91" spans="1:10" s="36" customFormat="1" ht="12.75" customHeight="1">
      <c r="A91" s="30"/>
      <c r="B91" s="31"/>
      <c r="C91" s="32"/>
      <c r="D91" s="33"/>
      <c r="E91" s="34"/>
      <c r="F91" s="35"/>
      <c r="G91" s="28"/>
      <c r="H91" s="28"/>
      <c r="I91" s="48"/>
      <c r="J91" s="48"/>
    </row>
    <row r="92" spans="1:10" s="36" customFormat="1" ht="12.75" customHeight="1">
      <c r="A92" s="30" t="s">
        <v>35</v>
      </c>
      <c r="B92" s="31">
        <v>5</v>
      </c>
      <c r="C92" s="32"/>
      <c r="D92" s="33"/>
      <c r="E92" s="34"/>
      <c r="F92" s="35">
        <f>F93</f>
        <v>1000.2</v>
      </c>
      <c r="G92" s="35">
        <f aca="true" t="shared" si="11" ref="G92:H94">G93</f>
        <v>1055.2</v>
      </c>
      <c r="H92" s="35">
        <f t="shared" si="11"/>
        <v>1113.2</v>
      </c>
      <c r="I92" s="48"/>
      <c r="J92" s="48"/>
    </row>
    <row r="93" spans="1:10" s="36" customFormat="1" ht="12.75" customHeight="1">
      <c r="A93" s="30" t="s">
        <v>36</v>
      </c>
      <c r="B93" s="31">
        <v>5</v>
      </c>
      <c r="C93" s="32">
        <v>503</v>
      </c>
      <c r="D93" s="33"/>
      <c r="E93" s="34"/>
      <c r="F93" s="35">
        <f>F94</f>
        <v>1000.2</v>
      </c>
      <c r="G93" s="35">
        <f t="shared" si="11"/>
        <v>1055.2</v>
      </c>
      <c r="H93" s="35">
        <f t="shared" si="11"/>
        <v>1113.2</v>
      </c>
      <c r="I93" s="48"/>
      <c r="J93" s="48"/>
    </row>
    <row r="94" spans="1:10" s="36" customFormat="1" ht="12.75" customHeight="1">
      <c r="A94" s="30" t="s">
        <v>111</v>
      </c>
      <c r="B94" s="31">
        <v>5</v>
      </c>
      <c r="C94" s="32">
        <v>503</v>
      </c>
      <c r="D94" s="33">
        <v>6000100</v>
      </c>
      <c r="E94" s="34"/>
      <c r="F94" s="35">
        <f>F95</f>
        <v>1000.2</v>
      </c>
      <c r="G94" s="35">
        <f t="shared" si="11"/>
        <v>1055.2</v>
      </c>
      <c r="H94" s="35">
        <f t="shared" si="11"/>
        <v>1113.2</v>
      </c>
      <c r="I94" s="48"/>
      <c r="J94" s="48"/>
    </row>
    <row r="95" spans="1:10" ht="22.5">
      <c r="A95" s="30" t="s">
        <v>71</v>
      </c>
      <c r="B95" s="31">
        <v>5</v>
      </c>
      <c r="C95" s="32">
        <v>503</v>
      </c>
      <c r="D95" s="33">
        <v>6000100</v>
      </c>
      <c r="E95" s="34" t="s">
        <v>70</v>
      </c>
      <c r="F95" s="35">
        <v>1000.2</v>
      </c>
      <c r="G95" s="28">
        <f>ROUND(F95*1.055,1)</f>
        <v>1055.2</v>
      </c>
      <c r="H95" s="28">
        <f>ROUND(G95*1.055,1)</f>
        <v>1113.2</v>
      </c>
      <c r="I95" s="48"/>
      <c r="J95" s="48"/>
    </row>
    <row r="96" spans="1:10" ht="12.75" customHeight="1">
      <c r="A96" s="20"/>
      <c r="B96" s="8"/>
      <c r="C96" s="6"/>
      <c r="D96" s="9"/>
      <c r="E96" s="26"/>
      <c r="F96" s="29"/>
      <c r="G96" s="40"/>
      <c r="H96" s="40"/>
      <c r="I96" s="48"/>
      <c r="J96" s="48"/>
    </row>
    <row r="97" spans="1:10" ht="12.75" customHeight="1">
      <c r="A97" s="17" t="s">
        <v>39</v>
      </c>
      <c r="B97" s="21">
        <v>7</v>
      </c>
      <c r="C97" s="5">
        <v>0</v>
      </c>
      <c r="D97" s="22">
        <v>0</v>
      </c>
      <c r="E97" s="27"/>
      <c r="F97" s="28">
        <f>F98+F102+F115</f>
        <v>698656.5000000001</v>
      </c>
      <c r="G97" s="28">
        <f>G98+G102+G115</f>
        <v>737082.6</v>
      </c>
      <c r="H97" s="28">
        <f>H98+H102+H115</f>
        <v>777622.2</v>
      </c>
      <c r="I97" s="48"/>
      <c r="J97" s="48"/>
    </row>
    <row r="98" spans="1:10" ht="12.75" customHeight="1">
      <c r="A98" s="17" t="s">
        <v>40</v>
      </c>
      <c r="B98" s="21">
        <v>7</v>
      </c>
      <c r="C98" s="5">
        <v>701</v>
      </c>
      <c r="D98" s="22">
        <v>0</v>
      </c>
      <c r="E98" s="27"/>
      <c r="F98" s="28">
        <f>F99</f>
        <v>91110.8</v>
      </c>
      <c r="G98" s="28">
        <f>G99</f>
        <v>96121.9</v>
      </c>
      <c r="H98" s="28">
        <f>H99</f>
        <v>101408.6</v>
      </c>
      <c r="I98" s="48"/>
      <c r="J98" s="48"/>
    </row>
    <row r="99" spans="1:10" ht="12.75">
      <c r="A99" s="19" t="s">
        <v>33</v>
      </c>
      <c r="B99" s="21">
        <v>7</v>
      </c>
      <c r="C99" s="5">
        <v>701</v>
      </c>
      <c r="D99" s="22">
        <v>4209900</v>
      </c>
      <c r="E99" s="27"/>
      <c r="F99" s="28">
        <f>F100+F101</f>
        <v>91110.8</v>
      </c>
      <c r="G99" s="28">
        <f>G100+G101</f>
        <v>96121.9</v>
      </c>
      <c r="H99" s="28">
        <f>H100+H101</f>
        <v>101408.6</v>
      </c>
      <c r="I99" s="48"/>
      <c r="J99" s="48"/>
    </row>
    <row r="100" spans="1:10" ht="33.75">
      <c r="A100" s="18" t="s">
        <v>81</v>
      </c>
      <c r="B100" s="21">
        <v>7</v>
      </c>
      <c r="C100" s="5">
        <v>701</v>
      </c>
      <c r="D100" s="22">
        <v>4209900</v>
      </c>
      <c r="E100" s="27" t="s">
        <v>79</v>
      </c>
      <c r="F100" s="28">
        <v>89756.1</v>
      </c>
      <c r="G100" s="28">
        <f>ROUND(F100*1.055,1)</f>
        <v>94692.7</v>
      </c>
      <c r="H100" s="28">
        <f>ROUND(G100*1.055,1)</f>
        <v>99900.8</v>
      </c>
      <c r="I100" s="48"/>
      <c r="J100" s="48"/>
    </row>
    <row r="101" spans="1:10" ht="12.75" customHeight="1">
      <c r="A101" s="18" t="s">
        <v>82</v>
      </c>
      <c r="B101" s="21">
        <v>7</v>
      </c>
      <c r="C101" s="5">
        <v>701</v>
      </c>
      <c r="D101" s="22">
        <v>4209900</v>
      </c>
      <c r="E101" s="27" t="s">
        <v>80</v>
      </c>
      <c r="F101" s="28">
        <v>1354.7</v>
      </c>
      <c r="G101" s="28">
        <f>ROUND(F101*1.055,1)</f>
        <v>1429.2</v>
      </c>
      <c r="H101" s="28">
        <f>ROUND(G101*1.055,1)</f>
        <v>1507.8</v>
      </c>
      <c r="I101" s="48"/>
      <c r="J101" s="48"/>
    </row>
    <row r="102" spans="1:10" ht="12.75" customHeight="1">
      <c r="A102" s="17" t="s">
        <v>43</v>
      </c>
      <c r="B102" s="21">
        <v>7</v>
      </c>
      <c r="C102" s="5">
        <v>702</v>
      </c>
      <c r="D102" s="22">
        <v>0</v>
      </c>
      <c r="E102" s="27"/>
      <c r="F102" s="28">
        <f>F103+F106+F113</f>
        <v>594098.9</v>
      </c>
      <c r="G102" s="28">
        <f>G103+G106+G113</f>
        <v>626774.2999999999</v>
      </c>
      <c r="H102" s="28">
        <f>H103+H106+H113</f>
        <v>661246.9</v>
      </c>
      <c r="I102" s="48"/>
      <c r="J102" s="48"/>
    </row>
    <row r="103" spans="1:10" ht="12.75">
      <c r="A103" s="19" t="s">
        <v>33</v>
      </c>
      <c r="B103" s="21">
        <v>7</v>
      </c>
      <c r="C103" s="5">
        <v>702</v>
      </c>
      <c r="D103" s="22">
        <v>4219900</v>
      </c>
      <c r="E103" s="27"/>
      <c r="F103" s="28">
        <f>F104+F105</f>
        <v>536891.3</v>
      </c>
      <c r="G103" s="28">
        <f>G104+G105</f>
        <v>566420.2999999999</v>
      </c>
      <c r="H103" s="28">
        <f>H104+H105</f>
        <v>597573.4</v>
      </c>
      <c r="I103" s="48"/>
      <c r="J103" s="48"/>
    </row>
    <row r="104" spans="1:10" ht="21.75" customHeight="1">
      <c r="A104" s="18" t="s">
        <v>81</v>
      </c>
      <c r="B104" s="21">
        <v>7</v>
      </c>
      <c r="C104" s="5">
        <v>702</v>
      </c>
      <c r="D104" s="22">
        <v>4219900</v>
      </c>
      <c r="E104" s="27" t="s">
        <v>79</v>
      </c>
      <c r="F104" s="28">
        <v>532223.9</v>
      </c>
      <c r="G104" s="28">
        <f>ROUND(F104*1.055,1)</f>
        <v>561496.2</v>
      </c>
      <c r="H104" s="28">
        <f>ROUND(G104*1.055,1)</f>
        <v>592378.5</v>
      </c>
      <c r="I104" s="48"/>
      <c r="J104" s="48"/>
    </row>
    <row r="105" spans="1:10" ht="12.75" customHeight="1">
      <c r="A105" s="18" t="s">
        <v>82</v>
      </c>
      <c r="B105" s="21">
        <v>7</v>
      </c>
      <c r="C105" s="5">
        <v>702</v>
      </c>
      <c r="D105" s="22">
        <v>4219900</v>
      </c>
      <c r="E105" s="27" t="s">
        <v>80</v>
      </c>
      <c r="F105" s="28">
        <v>4667.4</v>
      </c>
      <c r="G105" s="28">
        <f>ROUND(F105*1.055,1)</f>
        <v>4924.1</v>
      </c>
      <c r="H105" s="28">
        <f>ROUND(G105*1.055,1)</f>
        <v>5194.9</v>
      </c>
      <c r="I105" s="48"/>
      <c r="J105" s="48"/>
    </row>
    <row r="106" spans="1:10" ht="12.75">
      <c r="A106" s="19" t="s">
        <v>33</v>
      </c>
      <c r="B106" s="21">
        <v>7</v>
      </c>
      <c r="C106" s="5">
        <v>702</v>
      </c>
      <c r="D106" s="22">
        <v>4239900</v>
      </c>
      <c r="E106" s="27"/>
      <c r="F106" s="28">
        <f>F111+F112+F110+F108+F107+F109</f>
        <v>48755</v>
      </c>
      <c r="G106" s="28">
        <f>G111+G112+G110+G108+G107+G109</f>
        <v>51436.5</v>
      </c>
      <c r="H106" s="28">
        <f>H111+H112+H110+H108+H107+H109</f>
        <v>54265.49999999999</v>
      </c>
      <c r="I106" s="48"/>
      <c r="J106" s="48"/>
    </row>
    <row r="107" spans="1:10" ht="12.75">
      <c r="A107" s="18" t="s">
        <v>68</v>
      </c>
      <c r="B107" s="21">
        <v>7</v>
      </c>
      <c r="C107" s="5">
        <v>702</v>
      </c>
      <c r="D107" s="22">
        <v>4239900</v>
      </c>
      <c r="E107" s="27" t="s">
        <v>78</v>
      </c>
      <c r="F107" s="28">
        <v>7854.5</v>
      </c>
      <c r="G107" s="28">
        <f aca="true" t="shared" si="12" ref="G107:H111">ROUND(F107*1.055,1)</f>
        <v>8286.5</v>
      </c>
      <c r="H107" s="28">
        <f t="shared" si="12"/>
        <v>8742.3</v>
      </c>
      <c r="I107" s="48"/>
      <c r="J107" s="48"/>
    </row>
    <row r="108" spans="1:10" ht="22.5">
      <c r="A108" s="18" t="s">
        <v>85</v>
      </c>
      <c r="B108" s="21">
        <v>7</v>
      </c>
      <c r="C108" s="5">
        <v>702</v>
      </c>
      <c r="D108" s="22">
        <v>4239900</v>
      </c>
      <c r="E108" s="27" t="s">
        <v>84</v>
      </c>
      <c r="F108" s="28">
        <v>388.8</v>
      </c>
      <c r="G108" s="28">
        <f t="shared" si="12"/>
        <v>410.2</v>
      </c>
      <c r="H108" s="28">
        <f t="shared" si="12"/>
        <v>432.8</v>
      </c>
      <c r="I108" s="48"/>
      <c r="J108" s="48"/>
    </row>
    <row r="109" spans="1:10" ht="25.5" customHeight="1">
      <c r="A109" s="45" t="s">
        <v>103</v>
      </c>
      <c r="B109" s="21">
        <v>7</v>
      </c>
      <c r="C109" s="5">
        <v>702</v>
      </c>
      <c r="D109" s="22">
        <v>4239900</v>
      </c>
      <c r="E109" s="27" t="s">
        <v>102</v>
      </c>
      <c r="F109" s="28">
        <v>6</v>
      </c>
      <c r="G109" s="28">
        <f t="shared" si="12"/>
        <v>6.3</v>
      </c>
      <c r="H109" s="28">
        <f t="shared" si="12"/>
        <v>6.6</v>
      </c>
      <c r="I109" s="48"/>
      <c r="J109" s="48"/>
    </row>
    <row r="110" spans="1:10" ht="22.5">
      <c r="A110" s="18" t="s">
        <v>71</v>
      </c>
      <c r="B110" s="21">
        <v>7</v>
      </c>
      <c r="C110" s="5">
        <v>702</v>
      </c>
      <c r="D110" s="22">
        <v>4239900</v>
      </c>
      <c r="E110" s="27" t="s">
        <v>70</v>
      </c>
      <c r="F110" s="28">
        <v>266.2</v>
      </c>
      <c r="G110" s="28">
        <f t="shared" si="12"/>
        <v>280.8</v>
      </c>
      <c r="H110" s="28">
        <f t="shared" si="12"/>
        <v>296.2</v>
      </c>
      <c r="I110" s="48"/>
      <c r="J110" s="48"/>
    </row>
    <row r="111" spans="1:10" ht="33.75">
      <c r="A111" s="18" t="s">
        <v>81</v>
      </c>
      <c r="B111" s="21">
        <v>7</v>
      </c>
      <c r="C111" s="5">
        <v>702</v>
      </c>
      <c r="D111" s="22">
        <v>4239900</v>
      </c>
      <c r="E111" s="27" t="s">
        <v>79</v>
      </c>
      <c r="F111" s="28">
        <v>40239.5</v>
      </c>
      <c r="G111" s="28">
        <f t="shared" si="12"/>
        <v>42452.7</v>
      </c>
      <c r="H111" s="28">
        <f t="shared" si="12"/>
        <v>44787.6</v>
      </c>
      <c r="I111" s="48"/>
      <c r="J111" s="48"/>
    </row>
    <row r="112" spans="1:10" ht="12.75" customHeight="1" hidden="1">
      <c r="A112" s="18" t="s">
        <v>82</v>
      </c>
      <c r="B112" s="21">
        <v>7</v>
      </c>
      <c r="C112" s="5">
        <v>702</v>
      </c>
      <c r="D112" s="22">
        <v>4239900</v>
      </c>
      <c r="E112" s="27" t="s">
        <v>80</v>
      </c>
      <c r="F112" s="28"/>
      <c r="G112" s="28">
        <f>F112*1.05</f>
        <v>0</v>
      </c>
      <c r="H112" s="28">
        <f>G112*1.05</f>
        <v>0</v>
      </c>
      <c r="I112" s="48"/>
      <c r="J112" s="48"/>
    </row>
    <row r="113" spans="1:10" ht="21.75" customHeight="1">
      <c r="A113" s="19" t="s">
        <v>83</v>
      </c>
      <c r="B113" s="21">
        <v>7</v>
      </c>
      <c r="C113" s="5">
        <v>702</v>
      </c>
      <c r="D113" s="22">
        <v>5200902</v>
      </c>
      <c r="E113" s="27"/>
      <c r="F113" s="28">
        <f>F114</f>
        <v>8452.6</v>
      </c>
      <c r="G113" s="28">
        <f>G114</f>
        <v>8917.5</v>
      </c>
      <c r="H113" s="28">
        <f>H114</f>
        <v>9408</v>
      </c>
      <c r="I113" s="48"/>
      <c r="J113" s="48"/>
    </row>
    <row r="114" spans="1:10" ht="21.75" customHeight="1">
      <c r="A114" s="18" t="s">
        <v>81</v>
      </c>
      <c r="B114" s="21">
        <v>7</v>
      </c>
      <c r="C114" s="5">
        <v>702</v>
      </c>
      <c r="D114" s="22">
        <v>5200902</v>
      </c>
      <c r="E114" s="27" t="s">
        <v>79</v>
      </c>
      <c r="F114" s="28">
        <v>8452.6</v>
      </c>
      <c r="G114" s="28">
        <f>ROUND(F114*1.055,1)</f>
        <v>8917.5</v>
      </c>
      <c r="H114" s="28">
        <f>ROUND(G114*1.055,1)</f>
        <v>9408</v>
      </c>
      <c r="I114" s="48"/>
      <c r="J114" s="48"/>
    </row>
    <row r="115" spans="1:10" ht="12.75" customHeight="1">
      <c r="A115" s="17" t="s">
        <v>44</v>
      </c>
      <c r="B115" s="21">
        <v>7</v>
      </c>
      <c r="C115" s="5">
        <v>709</v>
      </c>
      <c r="D115" s="22">
        <v>0</v>
      </c>
      <c r="E115" s="27"/>
      <c r="F115" s="28">
        <f>F116+F120</f>
        <v>13446.8</v>
      </c>
      <c r="G115" s="28">
        <f>G116+G120</f>
        <v>14186.400000000001</v>
      </c>
      <c r="H115" s="28">
        <f>H116+H120</f>
        <v>14966.7</v>
      </c>
      <c r="I115" s="48"/>
      <c r="J115" s="48"/>
    </row>
    <row r="116" spans="1:10" ht="12.75" customHeight="1">
      <c r="A116" s="19" t="s">
        <v>11</v>
      </c>
      <c r="B116" s="21">
        <v>7</v>
      </c>
      <c r="C116" s="5">
        <v>709</v>
      </c>
      <c r="D116" s="22">
        <v>20400</v>
      </c>
      <c r="E116" s="27"/>
      <c r="F116" s="28">
        <f>F117+F119+F118</f>
        <v>5118.099999999999</v>
      </c>
      <c r="G116" s="28">
        <f>G117+G119+G118</f>
        <v>5399.6</v>
      </c>
      <c r="H116" s="28">
        <f>H117+H119+H118</f>
        <v>5696.6</v>
      </c>
      <c r="I116" s="48"/>
      <c r="J116" s="48"/>
    </row>
    <row r="117" spans="1:10" ht="12.75">
      <c r="A117" s="18" t="s">
        <v>68</v>
      </c>
      <c r="B117" s="21">
        <v>7</v>
      </c>
      <c r="C117" s="5">
        <v>709</v>
      </c>
      <c r="D117" s="22">
        <v>20400</v>
      </c>
      <c r="E117" s="27" t="s">
        <v>69</v>
      </c>
      <c r="F117" s="28">
        <v>2615.7</v>
      </c>
      <c r="G117" s="28">
        <f aca="true" t="shared" si="13" ref="G117:H119">ROUND(F117*1.055,1)</f>
        <v>2759.6</v>
      </c>
      <c r="H117" s="28">
        <f t="shared" si="13"/>
        <v>2911.4</v>
      </c>
      <c r="I117" s="48"/>
      <c r="J117" s="48"/>
    </row>
    <row r="118" spans="1:10" ht="23.25" customHeight="1">
      <c r="A118" s="45" t="s">
        <v>103</v>
      </c>
      <c r="B118" s="21">
        <v>7</v>
      </c>
      <c r="C118" s="5">
        <v>709</v>
      </c>
      <c r="D118" s="22">
        <v>20400</v>
      </c>
      <c r="E118" s="27" t="s">
        <v>102</v>
      </c>
      <c r="F118" s="28">
        <v>42.7</v>
      </c>
      <c r="G118" s="28">
        <f t="shared" si="13"/>
        <v>45</v>
      </c>
      <c r="H118" s="28">
        <f t="shared" si="13"/>
        <v>47.5</v>
      </c>
      <c r="I118" s="48"/>
      <c r="J118" s="48"/>
    </row>
    <row r="119" spans="1:10" ht="22.5">
      <c r="A119" s="18" t="s">
        <v>71</v>
      </c>
      <c r="B119" s="21">
        <v>7</v>
      </c>
      <c r="C119" s="5">
        <v>709</v>
      </c>
      <c r="D119" s="22">
        <v>20400</v>
      </c>
      <c r="E119" s="27" t="s">
        <v>70</v>
      </c>
      <c r="F119" s="28">
        <v>2459.7</v>
      </c>
      <c r="G119" s="28">
        <f t="shared" si="13"/>
        <v>2595</v>
      </c>
      <c r="H119" s="28">
        <f t="shared" si="13"/>
        <v>2737.7</v>
      </c>
      <c r="I119" s="48"/>
      <c r="J119" s="48"/>
    </row>
    <row r="120" spans="1:10" ht="12.75">
      <c r="A120" s="19" t="s">
        <v>33</v>
      </c>
      <c r="B120" s="21">
        <v>7</v>
      </c>
      <c r="C120" s="5">
        <v>709</v>
      </c>
      <c r="D120" s="22">
        <v>4529900</v>
      </c>
      <c r="E120" s="27"/>
      <c r="F120" s="28">
        <f>F121+F122+F124+F123</f>
        <v>8328.7</v>
      </c>
      <c r="G120" s="28">
        <f>G121+G122+G124+G123</f>
        <v>8786.800000000001</v>
      </c>
      <c r="H120" s="28">
        <f>H121+H122+H124+H123</f>
        <v>9270.1</v>
      </c>
      <c r="I120" s="48"/>
      <c r="J120" s="48"/>
    </row>
    <row r="121" spans="1:10" ht="12.75">
      <c r="A121" s="18" t="s">
        <v>68</v>
      </c>
      <c r="B121" s="21">
        <v>7</v>
      </c>
      <c r="C121" s="5">
        <v>709</v>
      </c>
      <c r="D121" s="22">
        <v>4529900</v>
      </c>
      <c r="E121" s="27" t="s">
        <v>78</v>
      </c>
      <c r="F121" s="28">
        <v>7016.4</v>
      </c>
      <c r="G121" s="28">
        <f aca="true" t="shared" si="14" ref="G121:H124">ROUND(F121*1.055,1)</f>
        <v>7402.3</v>
      </c>
      <c r="H121" s="28">
        <f t="shared" si="14"/>
        <v>7809.4</v>
      </c>
      <c r="I121" s="48"/>
      <c r="J121" s="48"/>
    </row>
    <row r="122" spans="1:10" ht="22.5">
      <c r="A122" s="18" t="s">
        <v>85</v>
      </c>
      <c r="B122" s="21">
        <v>7</v>
      </c>
      <c r="C122" s="5">
        <v>709</v>
      </c>
      <c r="D122" s="22">
        <v>4529900</v>
      </c>
      <c r="E122" s="27" t="s">
        <v>84</v>
      </c>
      <c r="F122" s="28">
        <v>87.5</v>
      </c>
      <c r="G122" s="28">
        <f t="shared" si="14"/>
        <v>92.3</v>
      </c>
      <c r="H122" s="28">
        <f t="shared" si="14"/>
        <v>97.4</v>
      </c>
      <c r="I122" s="48"/>
      <c r="J122" s="48"/>
    </row>
    <row r="123" spans="1:10" ht="25.5" customHeight="1">
      <c r="A123" s="45" t="s">
        <v>103</v>
      </c>
      <c r="B123" s="21">
        <v>7</v>
      </c>
      <c r="C123" s="5">
        <v>709</v>
      </c>
      <c r="D123" s="22">
        <v>4529900</v>
      </c>
      <c r="E123" s="27" t="s">
        <v>102</v>
      </c>
      <c r="F123" s="28">
        <v>200</v>
      </c>
      <c r="G123" s="28">
        <f t="shared" si="14"/>
        <v>211</v>
      </c>
      <c r="H123" s="28">
        <f t="shared" si="14"/>
        <v>222.6</v>
      </c>
      <c r="I123" s="48"/>
      <c r="J123" s="48"/>
    </row>
    <row r="124" spans="1:10" s="36" customFormat="1" ht="21.75" customHeight="1">
      <c r="A124" s="18" t="s">
        <v>71</v>
      </c>
      <c r="B124" s="31">
        <v>7</v>
      </c>
      <c r="C124" s="32">
        <v>709</v>
      </c>
      <c r="D124" s="33">
        <v>4529900</v>
      </c>
      <c r="E124" s="34" t="s">
        <v>70</v>
      </c>
      <c r="F124" s="35">
        <v>1024.8</v>
      </c>
      <c r="G124" s="28">
        <f t="shared" si="14"/>
        <v>1081.2</v>
      </c>
      <c r="H124" s="28">
        <f t="shared" si="14"/>
        <v>1140.7</v>
      </c>
      <c r="I124" s="48"/>
      <c r="J124" s="48"/>
    </row>
    <row r="125" spans="1:10" ht="12.75" customHeight="1">
      <c r="A125" s="20"/>
      <c r="B125" s="8"/>
      <c r="C125" s="6"/>
      <c r="D125" s="9"/>
      <c r="E125" s="26"/>
      <c r="F125" s="29"/>
      <c r="G125" s="40"/>
      <c r="H125" s="40"/>
      <c r="I125" s="48"/>
      <c r="J125" s="48"/>
    </row>
    <row r="126" spans="1:10" ht="17.25" customHeight="1">
      <c r="A126" s="17" t="s">
        <v>45</v>
      </c>
      <c r="B126" s="21">
        <v>8</v>
      </c>
      <c r="C126" s="5">
        <v>0</v>
      </c>
      <c r="D126" s="22">
        <v>0</v>
      </c>
      <c r="E126" s="27"/>
      <c r="F126" s="28">
        <f>F127+F142</f>
        <v>33470.2</v>
      </c>
      <c r="G126" s="28">
        <f>G127+G142</f>
        <v>35310.899999999994</v>
      </c>
      <c r="H126" s="28">
        <f>H127+H142</f>
        <v>37253.1</v>
      </c>
      <c r="I126" s="48"/>
      <c r="J126" s="48"/>
    </row>
    <row r="127" spans="1:10" ht="12.75" customHeight="1">
      <c r="A127" s="17" t="s">
        <v>46</v>
      </c>
      <c r="B127" s="21">
        <v>8</v>
      </c>
      <c r="C127" s="5">
        <v>801</v>
      </c>
      <c r="D127" s="22">
        <v>0</v>
      </c>
      <c r="E127" s="27"/>
      <c r="F127" s="28">
        <f>F130+F134+F128</f>
        <v>30510.199999999997</v>
      </c>
      <c r="G127" s="28">
        <f>G130+G134+G128</f>
        <v>32188.199999999997</v>
      </c>
      <c r="H127" s="28">
        <f>H130+H134+H128</f>
        <v>33958.6</v>
      </c>
      <c r="I127" s="48"/>
      <c r="J127" s="48"/>
    </row>
    <row r="128" spans="1:10" ht="12.75" customHeight="1">
      <c r="A128" s="18" t="s">
        <v>96</v>
      </c>
      <c r="B128" s="21">
        <v>8</v>
      </c>
      <c r="C128" s="5">
        <v>801</v>
      </c>
      <c r="D128" s="22">
        <v>4400101</v>
      </c>
      <c r="E128" s="27"/>
      <c r="F128" s="28">
        <f>F129</f>
        <v>1000</v>
      </c>
      <c r="G128" s="28">
        <f>G129</f>
        <v>1055</v>
      </c>
      <c r="H128" s="28">
        <f>H129</f>
        <v>1113</v>
      </c>
      <c r="I128" s="48"/>
      <c r="J128" s="48"/>
    </row>
    <row r="129" spans="1:10" ht="12.75" customHeight="1">
      <c r="A129" s="18" t="s">
        <v>95</v>
      </c>
      <c r="B129" s="21">
        <v>8</v>
      </c>
      <c r="C129" s="5">
        <v>801</v>
      </c>
      <c r="D129" s="22">
        <v>4400101</v>
      </c>
      <c r="E129" s="27" t="s">
        <v>75</v>
      </c>
      <c r="F129" s="28">
        <v>1000</v>
      </c>
      <c r="G129" s="28">
        <f>ROUND(F129*1.055,1)</f>
        <v>1055</v>
      </c>
      <c r="H129" s="28">
        <f>ROUND(G129*1.055,1)</f>
        <v>1113</v>
      </c>
      <c r="I129" s="48"/>
      <c r="J129" s="48"/>
    </row>
    <row r="130" spans="1:10" ht="12.75">
      <c r="A130" s="19" t="s">
        <v>33</v>
      </c>
      <c r="B130" s="21">
        <v>8</v>
      </c>
      <c r="C130" s="5">
        <v>801</v>
      </c>
      <c r="D130" s="22">
        <v>4409900</v>
      </c>
      <c r="E130" s="27"/>
      <c r="F130" s="28">
        <f>F131+F133+F132</f>
        <v>13092.199999999999</v>
      </c>
      <c r="G130" s="28">
        <f>G131+G133+G132</f>
        <v>13812.3</v>
      </c>
      <c r="H130" s="28">
        <f>H131+H133+H132</f>
        <v>14571.999999999998</v>
      </c>
      <c r="I130" s="48"/>
      <c r="J130" s="48"/>
    </row>
    <row r="131" spans="1:10" ht="12.75">
      <c r="A131" s="18" t="s">
        <v>68</v>
      </c>
      <c r="B131" s="21">
        <v>8</v>
      </c>
      <c r="C131" s="5">
        <v>801</v>
      </c>
      <c r="D131" s="22">
        <v>4409900</v>
      </c>
      <c r="E131" s="27" t="s">
        <v>78</v>
      </c>
      <c r="F131" s="28">
        <v>11538.3</v>
      </c>
      <c r="G131" s="28">
        <f aca="true" t="shared" si="15" ref="G131:H133">ROUND(F131*1.055,1)</f>
        <v>12172.9</v>
      </c>
      <c r="H131" s="28">
        <f t="shared" si="15"/>
        <v>12842.4</v>
      </c>
      <c r="I131" s="48"/>
      <c r="J131" s="48"/>
    </row>
    <row r="132" spans="1:10" ht="22.5">
      <c r="A132" s="18" t="s">
        <v>85</v>
      </c>
      <c r="B132" s="21">
        <v>8</v>
      </c>
      <c r="C132" s="5">
        <v>801</v>
      </c>
      <c r="D132" s="22">
        <v>4409900</v>
      </c>
      <c r="E132" s="27" t="s">
        <v>84</v>
      </c>
      <c r="F132" s="28">
        <v>264.8</v>
      </c>
      <c r="G132" s="28">
        <f t="shared" si="15"/>
        <v>279.4</v>
      </c>
      <c r="H132" s="28">
        <f t="shared" si="15"/>
        <v>294.8</v>
      </c>
      <c r="I132" s="48"/>
      <c r="J132" s="48"/>
    </row>
    <row r="133" spans="1:10" ht="12.75" customHeight="1">
      <c r="A133" s="18" t="s">
        <v>71</v>
      </c>
      <c r="B133" s="21">
        <v>8</v>
      </c>
      <c r="C133" s="5">
        <v>801</v>
      </c>
      <c r="D133" s="22">
        <v>4409900</v>
      </c>
      <c r="E133" s="27" t="s">
        <v>70</v>
      </c>
      <c r="F133" s="28">
        <v>1289.1</v>
      </c>
      <c r="G133" s="28">
        <f t="shared" si="15"/>
        <v>1360</v>
      </c>
      <c r="H133" s="28">
        <f t="shared" si="15"/>
        <v>1434.8</v>
      </c>
      <c r="I133" s="48"/>
      <c r="J133" s="48"/>
    </row>
    <row r="134" spans="1:10" ht="12.75">
      <c r="A134" s="19" t="s">
        <v>33</v>
      </c>
      <c r="B134" s="21">
        <v>8</v>
      </c>
      <c r="C134" s="5">
        <v>801</v>
      </c>
      <c r="D134" s="22">
        <v>4429900</v>
      </c>
      <c r="E134" s="27"/>
      <c r="F134" s="28">
        <f>F135+F137+F136</f>
        <v>16418</v>
      </c>
      <c r="G134" s="28">
        <f>G135+G137+G136</f>
        <v>17320.899999999998</v>
      </c>
      <c r="H134" s="28">
        <f>H135+H137+H136</f>
        <v>18273.600000000002</v>
      </c>
      <c r="I134" s="48"/>
      <c r="J134" s="48"/>
    </row>
    <row r="135" spans="1:10" ht="12.75">
      <c r="A135" s="18" t="s">
        <v>68</v>
      </c>
      <c r="B135" s="21">
        <v>8</v>
      </c>
      <c r="C135" s="5">
        <v>801</v>
      </c>
      <c r="D135" s="22">
        <v>4429900</v>
      </c>
      <c r="E135" s="27" t="s">
        <v>78</v>
      </c>
      <c r="F135" s="28">
        <v>15616.8</v>
      </c>
      <c r="G135" s="28">
        <f aca="true" t="shared" si="16" ref="G135:H137">ROUND(F135*1.055,1)</f>
        <v>16475.7</v>
      </c>
      <c r="H135" s="28">
        <f t="shared" si="16"/>
        <v>17381.9</v>
      </c>
      <c r="I135" s="48"/>
      <c r="J135" s="48"/>
    </row>
    <row r="136" spans="1:10" ht="22.5">
      <c r="A136" s="18" t="s">
        <v>85</v>
      </c>
      <c r="B136" s="21">
        <v>8</v>
      </c>
      <c r="C136" s="5">
        <v>801</v>
      </c>
      <c r="D136" s="22">
        <v>4429900</v>
      </c>
      <c r="E136" s="27" t="s">
        <v>84</v>
      </c>
      <c r="F136" s="28">
        <v>548</v>
      </c>
      <c r="G136" s="28">
        <f t="shared" si="16"/>
        <v>578.1</v>
      </c>
      <c r="H136" s="28">
        <f t="shared" si="16"/>
        <v>609.9</v>
      </c>
      <c r="I136" s="48"/>
      <c r="J136" s="48"/>
    </row>
    <row r="137" spans="1:10" ht="12.75" customHeight="1">
      <c r="A137" s="18" t="s">
        <v>71</v>
      </c>
      <c r="B137" s="21">
        <v>8</v>
      </c>
      <c r="C137" s="5">
        <v>801</v>
      </c>
      <c r="D137" s="22">
        <v>4429900</v>
      </c>
      <c r="E137" s="27" t="s">
        <v>70</v>
      </c>
      <c r="F137" s="28">
        <v>253.2</v>
      </c>
      <c r="G137" s="28">
        <f t="shared" si="16"/>
        <v>267.1</v>
      </c>
      <c r="H137" s="28">
        <f t="shared" si="16"/>
        <v>281.8</v>
      </c>
      <c r="I137" s="48"/>
      <c r="J137" s="48"/>
    </row>
    <row r="138" spans="1:10" ht="12.75" customHeight="1" hidden="1">
      <c r="A138" s="19" t="s">
        <v>47</v>
      </c>
      <c r="B138" s="21">
        <v>8</v>
      </c>
      <c r="C138" s="5">
        <v>801</v>
      </c>
      <c r="D138" s="22">
        <v>5220018</v>
      </c>
      <c r="E138" s="27"/>
      <c r="F138" s="28"/>
      <c r="G138" s="28">
        <f>F138*1.055</f>
        <v>0</v>
      </c>
      <c r="H138" s="28">
        <f>G138*1.05</f>
        <v>0</v>
      </c>
      <c r="I138" s="48"/>
      <c r="J138" s="48"/>
    </row>
    <row r="139" spans="1:10" ht="21.75" customHeight="1" hidden="1">
      <c r="A139" s="18" t="s">
        <v>34</v>
      </c>
      <c r="B139" s="21">
        <v>8</v>
      </c>
      <c r="C139" s="5">
        <v>801</v>
      </c>
      <c r="D139" s="22">
        <v>5220018</v>
      </c>
      <c r="E139" s="27"/>
      <c r="F139" s="28"/>
      <c r="G139" s="28">
        <f>F139*1.055</f>
        <v>0</v>
      </c>
      <c r="H139" s="28">
        <f>G139*1.05</f>
        <v>0</v>
      </c>
      <c r="I139" s="48"/>
      <c r="J139" s="48"/>
    </row>
    <row r="140" spans="1:10" ht="12.75" customHeight="1" hidden="1">
      <c r="A140" s="18" t="s">
        <v>12</v>
      </c>
      <c r="B140" s="21">
        <v>8</v>
      </c>
      <c r="C140" s="5">
        <v>801</v>
      </c>
      <c r="D140" s="22">
        <v>5220018</v>
      </c>
      <c r="E140" s="27"/>
      <c r="F140" s="28"/>
      <c r="G140" s="28">
        <f>F140*1.055</f>
        <v>0</v>
      </c>
      <c r="H140" s="28">
        <f>G140*1.05</f>
        <v>0</v>
      </c>
      <c r="I140" s="48"/>
      <c r="J140" s="48"/>
    </row>
    <row r="141" spans="1:10" ht="12.75" customHeight="1" hidden="1">
      <c r="A141" s="20" t="s">
        <v>17</v>
      </c>
      <c r="B141" s="8">
        <v>8</v>
      </c>
      <c r="C141" s="6">
        <v>801</v>
      </c>
      <c r="D141" s="9">
        <v>5220018</v>
      </c>
      <c r="E141" s="26"/>
      <c r="F141" s="29"/>
      <c r="G141" s="28">
        <f>F141*1.055</f>
        <v>0</v>
      </c>
      <c r="H141" s="28">
        <f>G141*1.05</f>
        <v>0</v>
      </c>
      <c r="I141" s="48"/>
      <c r="J141" s="48"/>
    </row>
    <row r="142" spans="1:10" ht="12.75" customHeight="1">
      <c r="A142" s="17" t="s">
        <v>48</v>
      </c>
      <c r="B142" s="21">
        <v>8</v>
      </c>
      <c r="C142" s="5">
        <v>804</v>
      </c>
      <c r="D142" s="22">
        <v>0</v>
      </c>
      <c r="E142" s="27"/>
      <c r="F142" s="28">
        <f>F143+F146</f>
        <v>2960</v>
      </c>
      <c r="G142" s="28">
        <f>G143+G146</f>
        <v>3122.7</v>
      </c>
      <c r="H142" s="28">
        <f>H143+H146</f>
        <v>3294.5</v>
      </c>
      <c r="I142" s="48"/>
      <c r="J142" s="48"/>
    </row>
    <row r="143" spans="1:10" ht="12.75" customHeight="1">
      <c r="A143" s="19" t="s">
        <v>11</v>
      </c>
      <c r="B143" s="21">
        <v>8</v>
      </c>
      <c r="C143" s="5">
        <v>804</v>
      </c>
      <c r="D143" s="22">
        <v>20400</v>
      </c>
      <c r="E143" s="27"/>
      <c r="F143" s="28">
        <f>F144+F145</f>
        <v>1020.2</v>
      </c>
      <c r="G143" s="28">
        <f>G144+G145</f>
        <v>1076.3</v>
      </c>
      <c r="H143" s="28">
        <f>H144+H145</f>
        <v>1135.5</v>
      </c>
      <c r="I143" s="48"/>
      <c r="J143" s="48"/>
    </row>
    <row r="144" spans="1:10" ht="12.75">
      <c r="A144" s="18" t="s">
        <v>68</v>
      </c>
      <c r="B144" s="21">
        <v>8</v>
      </c>
      <c r="C144" s="5">
        <v>804</v>
      </c>
      <c r="D144" s="22">
        <v>20400</v>
      </c>
      <c r="E144" s="27" t="s">
        <v>69</v>
      </c>
      <c r="F144" s="28">
        <v>852.5</v>
      </c>
      <c r="G144" s="28">
        <f>ROUND(F144*1.055,1)</f>
        <v>899.4</v>
      </c>
      <c r="H144" s="28">
        <f>ROUND(G144*1.055,1)</f>
        <v>948.9</v>
      </c>
      <c r="I144" s="48"/>
      <c r="J144" s="48"/>
    </row>
    <row r="145" spans="1:10" ht="22.5">
      <c r="A145" s="18" t="s">
        <v>71</v>
      </c>
      <c r="B145" s="21">
        <v>8</v>
      </c>
      <c r="C145" s="5">
        <v>804</v>
      </c>
      <c r="D145" s="22">
        <v>20400</v>
      </c>
      <c r="E145" s="27" t="s">
        <v>70</v>
      </c>
      <c r="F145" s="28">
        <v>167.7</v>
      </c>
      <c r="G145" s="28">
        <f>ROUND(F145*1.055,1)</f>
        <v>176.9</v>
      </c>
      <c r="H145" s="28">
        <f>ROUND(G145*1.055,1)</f>
        <v>186.6</v>
      </c>
      <c r="I145" s="48"/>
      <c r="J145" s="48"/>
    </row>
    <row r="146" spans="1:10" ht="12.75">
      <c r="A146" s="19" t="s">
        <v>33</v>
      </c>
      <c r="B146" s="21">
        <v>8</v>
      </c>
      <c r="C146" s="5">
        <v>804</v>
      </c>
      <c r="D146" s="22">
        <v>4529900</v>
      </c>
      <c r="E146" s="27"/>
      <c r="F146" s="28">
        <f>F147+F148+F149+F150</f>
        <v>1939.8000000000002</v>
      </c>
      <c r="G146" s="28">
        <f>G147+G148+G149+G150</f>
        <v>2046.4</v>
      </c>
      <c r="H146" s="28">
        <f>H147+H148+H149+H150</f>
        <v>2159</v>
      </c>
      <c r="I146" s="48"/>
      <c r="J146" s="48"/>
    </row>
    <row r="147" spans="1:10" ht="12.75">
      <c r="A147" s="18" t="s">
        <v>68</v>
      </c>
      <c r="B147" s="21">
        <v>8</v>
      </c>
      <c r="C147" s="5">
        <v>804</v>
      </c>
      <c r="D147" s="22">
        <v>4529900</v>
      </c>
      <c r="E147" s="27" t="s">
        <v>78</v>
      </c>
      <c r="F147" s="28">
        <v>598.9</v>
      </c>
      <c r="G147" s="28">
        <f aca="true" t="shared" si="17" ref="G147:H150">ROUND(F147*1.055,1)</f>
        <v>631.8</v>
      </c>
      <c r="H147" s="28">
        <f t="shared" si="17"/>
        <v>666.5</v>
      </c>
      <c r="I147" s="48"/>
      <c r="J147" s="48"/>
    </row>
    <row r="148" spans="1:10" ht="22.5">
      <c r="A148" s="18" t="s">
        <v>71</v>
      </c>
      <c r="B148" s="21">
        <v>8</v>
      </c>
      <c r="C148" s="5">
        <v>804</v>
      </c>
      <c r="D148" s="22">
        <v>4529900</v>
      </c>
      <c r="E148" s="27" t="s">
        <v>70</v>
      </c>
      <c r="F148" s="28">
        <v>53.2</v>
      </c>
      <c r="G148" s="28">
        <f t="shared" si="17"/>
        <v>56.1</v>
      </c>
      <c r="H148" s="28">
        <f t="shared" si="17"/>
        <v>59.2</v>
      </c>
      <c r="I148" s="48"/>
      <c r="J148" s="48"/>
    </row>
    <row r="149" spans="1:12" ht="33.75">
      <c r="A149" s="18" t="s">
        <v>81</v>
      </c>
      <c r="B149" s="21">
        <v>8</v>
      </c>
      <c r="C149" s="5">
        <v>804</v>
      </c>
      <c r="D149" s="22">
        <v>4529900</v>
      </c>
      <c r="E149" s="27" t="s">
        <v>79</v>
      </c>
      <c r="F149" s="28">
        <v>1267.7</v>
      </c>
      <c r="G149" s="28">
        <f t="shared" si="17"/>
        <v>1337.4</v>
      </c>
      <c r="H149" s="28">
        <f t="shared" si="17"/>
        <v>1411</v>
      </c>
      <c r="I149" s="48"/>
      <c r="J149" s="48"/>
      <c r="K149" s="47"/>
      <c r="L149" s="23"/>
    </row>
    <row r="150" spans="1:12" ht="12.75">
      <c r="A150" s="18" t="s">
        <v>82</v>
      </c>
      <c r="B150" s="21">
        <v>8</v>
      </c>
      <c r="C150" s="5">
        <v>804</v>
      </c>
      <c r="D150" s="22">
        <v>4529900</v>
      </c>
      <c r="E150" s="27" t="s">
        <v>80</v>
      </c>
      <c r="F150" s="28">
        <v>20</v>
      </c>
      <c r="G150" s="28">
        <f t="shared" si="17"/>
        <v>21.1</v>
      </c>
      <c r="H150" s="28">
        <f t="shared" si="17"/>
        <v>22.3</v>
      </c>
      <c r="I150" s="48"/>
      <c r="J150" s="48"/>
      <c r="K150" s="47"/>
      <c r="L150" s="23"/>
    </row>
    <row r="151" spans="1:12" ht="12.75" customHeight="1">
      <c r="A151" s="20"/>
      <c r="B151" s="8"/>
      <c r="C151" s="6"/>
      <c r="D151" s="9"/>
      <c r="E151" s="26"/>
      <c r="F151" s="29"/>
      <c r="G151" s="40"/>
      <c r="H151" s="40"/>
      <c r="I151" s="48"/>
      <c r="J151" s="48"/>
      <c r="K151" s="23"/>
      <c r="L151" s="23"/>
    </row>
    <row r="152" spans="1:10" ht="12.75" customHeight="1" hidden="1">
      <c r="A152" s="17" t="s">
        <v>49</v>
      </c>
      <c r="B152" s="21">
        <v>9</v>
      </c>
      <c r="C152" s="5">
        <v>0</v>
      </c>
      <c r="D152" s="22">
        <v>0</v>
      </c>
      <c r="E152" s="27"/>
      <c r="F152" s="28">
        <f>F153+F159</f>
        <v>0</v>
      </c>
      <c r="G152" s="28">
        <f>G153+G159</f>
        <v>0</v>
      </c>
      <c r="H152" s="28">
        <f>H153+H159</f>
        <v>0</v>
      </c>
      <c r="I152" s="48"/>
      <c r="J152" s="48"/>
    </row>
    <row r="153" spans="1:10" ht="12.75" customHeight="1" hidden="1">
      <c r="A153" s="17" t="s">
        <v>50</v>
      </c>
      <c r="B153" s="21">
        <v>9</v>
      </c>
      <c r="C153" s="5">
        <v>901</v>
      </c>
      <c r="D153" s="22">
        <v>0</v>
      </c>
      <c r="E153" s="27"/>
      <c r="F153" s="28">
        <f>F154+F157</f>
        <v>0</v>
      </c>
      <c r="G153" s="28">
        <f>G154+G157</f>
        <v>0</v>
      </c>
      <c r="H153" s="28">
        <f>H154+H157</f>
        <v>0</v>
      </c>
      <c r="I153" s="48"/>
      <c r="J153" s="48"/>
    </row>
    <row r="154" spans="1:10" ht="12.75" customHeight="1" hidden="1">
      <c r="A154" s="19" t="s">
        <v>33</v>
      </c>
      <c r="B154" s="21">
        <v>9</v>
      </c>
      <c r="C154" s="5">
        <v>901</v>
      </c>
      <c r="D154" s="22">
        <v>4709900</v>
      </c>
      <c r="E154" s="27"/>
      <c r="F154" s="28">
        <f>F155+F156</f>
        <v>0</v>
      </c>
      <c r="G154" s="28">
        <f>G155+G156</f>
        <v>0</v>
      </c>
      <c r="H154" s="28">
        <f>H155+H156</f>
        <v>0</v>
      </c>
      <c r="I154" s="48"/>
      <c r="J154" s="48"/>
    </row>
    <row r="155" spans="1:10" ht="33.75" customHeight="1" hidden="1">
      <c r="A155" s="18" t="s">
        <v>81</v>
      </c>
      <c r="B155" s="21">
        <v>9</v>
      </c>
      <c r="C155" s="5">
        <v>901</v>
      </c>
      <c r="D155" s="22">
        <v>4709900</v>
      </c>
      <c r="E155" s="27" t="s">
        <v>79</v>
      </c>
      <c r="F155" s="28"/>
      <c r="G155" s="28">
        <f>F155*1.05</f>
        <v>0</v>
      </c>
      <c r="H155" s="28">
        <f>G155*1.05</f>
        <v>0</v>
      </c>
      <c r="I155" s="48"/>
      <c r="J155" s="48"/>
    </row>
    <row r="156" spans="1:10" ht="12.75" customHeight="1" hidden="1">
      <c r="A156" s="18" t="s">
        <v>82</v>
      </c>
      <c r="B156" s="21">
        <v>9</v>
      </c>
      <c r="C156" s="5">
        <v>901</v>
      </c>
      <c r="D156" s="22">
        <v>4709900</v>
      </c>
      <c r="E156" s="27" t="s">
        <v>80</v>
      </c>
      <c r="F156" s="28"/>
      <c r="G156" s="28">
        <f>F156*1.05</f>
        <v>0</v>
      </c>
      <c r="H156" s="28">
        <f>G156*1.05</f>
        <v>0</v>
      </c>
      <c r="I156" s="48"/>
      <c r="J156" s="48"/>
    </row>
    <row r="157" spans="1:10" ht="12.75" customHeight="1" hidden="1">
      <c r="A157" s="19" t="s">
        <v>51</v>
      </c>
      <c r="B157" s="21">
        <v>9</v>
      </c>
      <c r="C157" s="5">
        <v>901</v>
      </c>
      <c r="D157" s="22">
        <v>5201801</v>
      </c>
      <c r="E157" s="27"/>
      <c r="F157" s="28">
        <f>F158</f>
        <v>0</v>
      </c>
      <c r="G157" s="28"/>
      <c r="H157" s="28"/>
      <c r="I157" s="48"/>
      <c r="J157" s="48"/>
    </row>
    <row r="158" spans="1:10" ht="33.75" customHeight="1" hidden="1">
      <c r="A158" s="18" t="s">
        <v>81</v>
      </c>
      <c r="B158" s="21">
        <v>9</v>
      </c>
      <c r="C158" s="5">
        <v>901</v>
      </c>
      <c r="D158" s="22">
        <v>5201801</v>
      </c>
      <c r="E158" s="27" t="s">
        <v>79</v>
      </c>
      <c r="F158" s="28"/>
      <c r="G158" s="28"/>
      <c r="H158" s="28"/>
      <c r="I158" s="48"/>
      <c r="J158" s="48"/>
    </row>
    <row r="159" spans="1:10" ht="12.75" customHeight="1" hidden="1">
      <c r="A159" s="17" t="s">
        <v>52</v>
      </c>
      <c r="B159" s="21">
        <v>9</v>
      </c>
      <c r="C159" s="5">
        <v>902</v>
      </c>
      <c r="D159" s="22">
        <v>0</v>
      </c>
      <c r="E159" s="27"/>
      <c r="F159" s="28">
        <f>F160</f>
        <v>0</v>
      </c>
      <c r="G159" s="28"/>
      <c r="H159" s="28"/>
      <c r="I159" s="48"/>
      <c r="J159" s="48"/>
    </row>
    <row r="160" spans="1:10" ht="12.75" customHeight="1" hidden="1">
      <c r="A160" s="19" t="s">
        <v>51</v>
      </c>
      <c r="B160" s="21">
        <v>9</v>
      </c>
      <c r="C160" s="5">
        <v>902</v>
      </c>
      <c r="D160" s="22">
        <v>5201801</v>
      </c>
      <c r="E160" s="27"/>
      <c r="F160" s="28">
        <f>F161</f>
        <v>0</v>
      </c>
      <c r="G160" s="28"/>
      <c r="H160" s="28"/>
      <c r="I160" s="48"/>
      <c r="J160" s="48"/>
    </row>
    <row r="161" spans="1:10" ht="33.75" customHeight="1" hidden="1">
      <c r="A161" s="18" t="s">
        <v>81</v>
      </c>
      <c r="B161" s="21">
        <v>9</v>
      </c>
      <c r="C161" s="5">
        <v>902</v>
      </c>
      <c r="D161" s="22">
        <v>5201801</v>
      </c>
      <c r="E161" s="27" t="s">
        <v>79</v>
      </c>
      <c r="F161" s="28"/>
      <c r="G161" s="28"/>
      <c r="H161" s="28"/>
      <c r="I161" s="48"/>
      <c r="J161" s="48"/>
    </row>
    <row r="162" spans="1:10" ht="12.75" customHeight="1" hidden="1">
      <c r="A162" s="20"/>
      <c r="B162" s="8"/>
      <c r="C162" s="6"/>
      <c r="D162" s="9"/>
      <c r="E162" s="26"/>
      <c r="F162" s="29"/>
      <c r="G162" s="40"/>
      <c r="H162" s="40"/>
      <c r="I162" s="48"/>
      <c r="J162" s="48"/>
    </row>
    <row r="163" spans="1:10" ht="12.75" customHeight="1">
      <c r="A163" s="17" t="s">
        <v>53</v>
      </c>
      <c r="B163" s="21">
        <v>10</v>
      </c>
      <c r="C163" s="5">
        <v>0</v>
      </c>
      <c r="D163" s="22">
        <v>0</v>
      </c>
      <c r="E163" s="27"/>
      <c r="F163" s="28">
        <f>F188+F164</f>
        <v>795.1999999999999</v>
      </c>
      <c r="G163" s="28">
        <f>G188+G164</f>
        <v>838.8999999999999</v>
      </c>
      <c r="H163" s="28">
        <f>H188+H164</f>
        <v>885.1</v>
      </c>
      <c r="I163" s="48"/>
      <c r="J163" s="48"/>
    </row>
    <row r="164" spans="1:10" ht="12.75" customHeight="1">
      <c r="A164" s="17" t="s">
        <v>55</v>
      </c>
      <c r="B164" s="21">
        <v>10</v>
      </c>
      <c r="C164" s="5">
        <v>1004</v>
      </c>
      <c r="D164" s="22">
        <v>0</v>
      </c>
      <c r="E164" s="27"/>
      <c r="F164" s="28">
        <f>F165</f>
        <v>545.3</v>
      </c>
      <c r="G164" s="28">
        <f>G165</f>
        <v>575.3</v>
      </c>
      <c r="H164" s="28">
        <f>H165</f>
        <v>607</v>
      </c>
      <c r="I164" s="48"/>
      <c r="J164" s="48"/>
    </row>
    <row r="165" spans="1:10" ht="12.75" customHeight="1">
      <c r="A165" s="19" t="s">
        <v>11</v>
      </c>
      <c r="B165" s="21">
        <v>10</v>
      </c>
      <c r="C165" s="5">
        <v>1004</v>
      </c>
      <c r="D165" s="22">
        <v>20400</v>
      </c>
      <c r="E165" s="27"/>
      <c r="F165" s="28">
        <f>F166+F167</f>
        <v>545.3</v>
      </c>
      <c r="G165" s="28">
        <f>G166+G167</f>
        <v>575.3</v>
      </c>
      <c r="H165" s="28">
        <f>H166+H167</f>
        <v>607</v>
      </c>
      <c r="I165" s="48"/>
      <c r="J165" s="48"/>
    </row>
    <row r="166" spans="1:10" ht="12.75" customHeight="1">
      <c r="A166" s="18" t="s">
        <v>68</v>
      </c>
      <c r="B166" s="21">
        <v>10</v>
      </c>
      <c r="C166" s="5">
        <v>1004</v>
      </c>
      <c r="D166" s="22">
        <v>20400</v>
      </c>
      <c r="E166" s="27" t="s">
        <v>69</v>
      </c>
      <c r="F166" s="28">
        <v>454.4</v>
      </c>
      <c r="G166" s="28">
        <f>ROUND(F166*1.055,1)</f>
        <v>479.4</v>
      </c>
      <c r="H166" s="28">
        <f>ROUND(G166*1.055,1)</f>
        <v>505.8</v>
      </c>
      <c r="I166" s="48"/>
      <c r="J166" s="48"/>
    </row>
    <row r="167" spans="1:10" ht="12.75" customHeight="1">
      <c r="A167" s="18" t="s">
        <v>71</v>
      </c>
      <c r="B167" s="21">
        <v>10</v>
      </c>
      <c r="C167" s="5">
        <v>1004</v>
      </c>
      <c r="D167" s="22">
        <v>20400</v>
      </c>
      <c r="E167" s="27" t="s">
        <v>70</v>
      </c>
      <c r="F167" s="28">
        <v>90.9</v>
      </c>
      <c r="G167" s="28">
        <f>ROUND(F167*1.055,1)</f>
        <v>95.9</v>
      </c>
      <c r="H167" s="28">
        <f>ROUND(G167*1.055,1)</f>
        <v>101.2</v>
      </c>
      <c r="I167" s="48"/>
      <c r="J167" s="48"/>
    </row>
    <row r="168" spans="1:10" ht="32.25" customHeight="1" hidden="1">
      <c r="A168" s="19" t="s">
        <v>56</v>
      </c>
      <c r="B168" s="21">
        <v>10</v>
      </c>
      <c r="C168" s="5">
        <v>1004</v>
      </c>
      <c r="D168" s="22">
        <v>5050502</v>
      </c>
      <c r="E168" s="27"/>
      <c r="F168" s="28"/>
      <c r="G168" s="28">
        <f aca="true" t="shared" si="18" ref="G168:G187">F168*1.055</f>
        <v>0</v>
      </c>
      <c r="H168" s="28">
        <f aca="true" t="shared" si="19" ref="H168:H182">G168*1.05</f>
        <v>0</v>
      </c>
      <c r="I168" s="48"/>
      <c r="J168" s="48"/>
    </row>
    <row r="169" spans="1:10" ht="12.75" customHeight="1" hidden="1">
      <c r="A169" s="18" t="s">
        <v>54</v>
      </c>
      <c r="B169" s="21">
        <v>10</v>
      </c>
      <c r="C169" s="5">
        <v>1004</v>
      </c>
      <c r="D169" s="22">
        <v>5050502</v>
      </c>
      <c r="E169" s="27"/>
      <c r="F169" s="28"/>
      <c r="G169" s="28">
        <f t="shared" si="18"/>
        <v>0</v>
      </c>
      <c r="H169" s="28">
        <f t="shared" si="19"/>
        <v>0</v>
      </c>
      <c r="I169" s="48"/>
      <c r="J169" s="48"/>
    </row>
    <row r="170" spans="1:10" ht="12.75" customHeight="1" hidden="1">
      <c r="A170" s="18" t="s">
        <v>10</v>
      </c>
      <c r="B170" s="21">
        <v>10</v>
      </c>
      <c r="C170" s="5">
        <v>1004</v>
      </c>
      <c r="D170" s="22">
        <v>5050502</v>
      </c>
      <c r="E170" s="27"/>
      <c r="F170" s="28"/>
      <c r="G170" s="28">
        <f t="shared" si="18"/>
        <v>0</v>
      </c>
      <c r="H170" s="28">
        <f t="shared" si="19"/>
        <v>0</v>
      </c>
      <c r="I170" s="48"/>
      <c r="J170" s="48"/>
    </row>
    <row r="171" spans="1:10" ht="12.75" customHeight="1" hidden="1">
      <c r="A171" s="20" t="s">
        <v>41</v>
      </c>
      <c r="B171" s="8">
        <v>10</v>
      </c>
      <c r="C171" s="6">
        <v>1004</v>
      </c>
      <c r="D171" s="9">
        <v>5050502</v>
      </c>
      <c r="E171" s="26"/>
      <c r="F171" s="29"/>
      <c r="G171" s="28">
        <f t="shared" si="18"/>
        <v>0</v>
      </c>
      <c r="H171" s="28">
        <f t="shared" si="19"/>
        <v>0</v>
      </c>
      <c r="I171" s="48"/>
      <c r="J171" s="48"/>
    </row>
    <row r="172" spans="1:10" ht="12.75" customHeight="1" hidden="1">
      <c r="A172" s="20" t="s">
        <v>42</v>
      </c>
      <c r="B172" s="8">
        <v>10</v>
      </c>
      <c r="C172" s="6">
        <v>1004</v>
      </c>
      <c r="D172" s="9">
        <v>5050502</v>
      </c>
      <c r="E172" s="26"/>
      <c r="F172" s="29"/>
      <c r="G172" s="28">
        <f t="shared" si="18"/>
        <v>0</v>
      </c>
      <c r="H172" s="28">
        <f t="shared" si="19"/>
        <v>0</v>
      </c>
      <c r="I172" s="48"/>
      <c r="J172" s="48"/>
    </row>
    <row r="173" spans="1:10" ht="21.75" customHeight="1" hidden="1">
      <c r="A173" s="19" t="s">
        <v>57</v>
      </c>
      <c r="B173" s="21">
        <v>10</v>
      </c>
      <c r="C173" s="5">
        <v>1004</v>
      </c>
      <c r="D173" s="22">
        <v>5201002</v>
      </c>
      <c r="E173" s="27"/>
      <c r="F173" s="28"/>
      <c r="G173" s="28">
        <f t="shared" si="18"/>
        <v>0</v>
      </c>
      <c r="H173" s="28">
        <f t="shared" si="19"/>
        <v>0</v>
      </c>
      <c r="I173" s="48"/>
      <c r="J173" s="48"/>
    </row>
    <row r="174" spans="1:10" ht="12.75" customHeight="1" hidden="1">
      <c r="A174" s="18" t="s">
        <v>54</v>
      </c>
      <c r="B174" s="21">
        <v>10</v>
      </c>
      <c r="C174" s="5">
        <v>1004</v>
      </c>
      <c r="D174" s="22">
        <v>5201002</v>
      </c>
      <c r="E174" s="27"/>
      <c r="F174" s="28"/>
      <c r="G174" s="28">
        <f t="shared" si="18"/>
        <v>0</v>
      </c>
      <c r="H174" s="28">
        <f t="shared" si="19"/>
        <v>0</v>
      </c>
      <c r="I174" s="48"/>
      <c r="J174" s="48"/>
    </row>
    <row r="175" spans="1:10" ht="12.75" customHeight="1" hidden="1">
      <c r="A175" s="18" t="s">
        <v>10</v>
      </c>
      <c r="B175" s="21">
        <v>10</v>
      </c>
      <c r="C175" s="5">
        <v>1004</v>
      </c>
      <c r="D175" s="22">
        <v>5201002</v>
      </c>
      <c r="E175" s="27"/>
      <c r="F175" s="28"/>
      <c r="G175" s="28">
        <f t="shared" si="18"/>
        <v>0</v>
      </c>
      <c r="H175" s="28">
        <f t="shared" si="19"/>
        <v>0</v>
      </c>
      <c r="I175" s="48"/>
      <c r="J175" s="48"/>
    </row>
    <row r="176" spans="1:10" ht="12.75" customHeight="1" hidden="1">
      <c r="A176" s="20" t="s">
        <v>41</v>
      </c>
      <c r="B176" s="8">
        <v>10</v>
      </c>
      <c r="C176" s="6">
        <v>1004</v>
      </c>
      <c r="D176" s="9">
        <v>5201002</v>
      </c>
      <c r="E176" s="26"/>
      <c r="F176" s="29"/>
      <c r="G176" s="28">
        <f t="shared" si="18"/>
        <v>0</v>
      </c>
      <c r="H176" s="28">
        <f t="shared" si="19"/>
        <v>0</v>
      </c>
      <c r="I176" s="48"/>
      <c r="J176" s="48"/>
    </row>
    <row r="177" spans="1:10" ht="12.75" customHeight="1" hidden="1">
      <c r="A177" s="20" t="s">
        <v>42</v>
      </c>
      <c r="B177" s="8">
        <v>10</v>
      </c>
      <c r="C177" s="6">
        <v>1004</v>
      </c>
      <c r="D177" s="9">
        <v>5201002</v>
      </c>
      <c r="E177" s="26"/>
      <c r="F177" s="29"/>
      <c r="G177" s="28">
        <f t="shared" si="18"/>
        <v>0</v>
      </c>
      <c r="H177" s="28">
        <f t="shared" si="19"/>
        <v>0</v>
      </c>
      <c r="I177" s="48"/>
      <c r="J177" s="48"/>
    </row>
    <row r="178" spans="1:10" ht="12.75" customHeight="1" hidden="1">
      <c r="A178" s="19" t="s">
        <v>58</v>
      </c>
      <c r="B178" s="21">
        <v>10</v>
      </c>
      <c r="C178" s="5">
        <v>1004</v>
      </c>
      <c r="D178" s="22">
        <v>5201313</v>
      </c>
      <c r="E178" s="27"/>
      <c r="F178" s="28"/>
      <c r="G178" s="28">
        <f t="shared" si="18"/>
        <v>0</v>
      </c>
      <c r="H178" s="28">
        <f t="shared" si="19"/>
        <v>0</v>
      </c>
      <c r="I178" s="48"/>
      <c r="J178" s="48"/>
    </row>
    <row r="179" spans="1:10" ht="12.75" customHeight="1" hidden="1">
      <c r="A179" s="18" t="s">
        <v>54</v>
      </c>
      <c r="B179" s="21">
        <v>10</v>
      </c>
      <c r="C179" s="5">
        <v>1004</v>
      </c>
      <c r="D179" s="22">
        <v>5201313</v>
      </c>
      <c r="E179" s="27"/>
      <c r="F179" s="28"/>
      <c r="G179" s="28">
        <f t="shared" si="18"/>
        <v>0</v>
      </c>
      <c r="H179" s="28">
        <f t="shared" si="19"/>
        <v>0</v>
      </c>
      <c r="I179" s="48"/>
      <c r="J179" s="48"/>
    </row>
    <row r="180" spans="1:10" ht="12.75" customHeight="1" hidden="1">
      <c r="A180" s="18" t="s">
        <v>10</v>
      </c>
      <c r="B180" s="21">
        <v>10</v>
      </c>
      <c r="C180" s="5">
        <v>1004</v>
      </c>
      <c r="D180" s="22">
        <v>5201313</v>
      </c>
      <c r="E180" s="27"/>
      <c r="F180" s="28"/>
      <c r="G180" s="28">
        <f t="shared" si="18"/>
        <v>0</v>
      </c>
      <c r="H180" s="28">
        <f t="shared" si="19"/>
        <v>0</v>
      </c>
      <c r="I180" s="48"/>
      <c r="J180" s="48"/>
    </row>
    <row r="181" spans="1:10" ht="12.75" customHeight="1" hidden="1">
      <c r="A181" s="20" t="s">
        <v>41</v>
      </c>
      <c r="B181" s="8">
        <v>10</v>
      </c>
      <c r="C181" s="6">
        <v>1004</v>
      </c>
      <c r="D181" s="9">
        <v>5201313</v>
      </c>
      <c r="E181" s="26"/>
      <c r="F181" s="29"/>
      <c r="G181" s="28">
        <f t="shared" si="18"/>
        <v>0</v>
      </c>
      <c r="H181" s="28">
        <f t="shared" si="19"/>
        <v>0</v>
      </c>
      <c r="I181" s="48"/>
      <c r="J181" s="48"/>
    </row>
    <row r="182" spans="1:10" ht="12.75" customHeight="1" hidden="1">
      <c r="A182" s="20" t="s">
        <v>42</v>
      </c>
      <c r="B182" s="8">
        <v>10</v>
      </c>
      <c r="C182" s="6">
        <v>1004</v>
      </c>
      <c r="D182" s="9">
        <v>5201313</v>
      </c>
      <c r="E182" s="26"/>
      <c r="F182" s="29"/>
      <c r="G182" s="28">
        <f t="shared" si="18"/>
        <v>0</v>
      </c>
      <c r="H182" s="28">
        <f t="shared" si="19"/>
        <v>0</v>
      </c>
      <c r="I182" s="48"/>
      <c r="J182" s="48"/>
    </row>
    <row r="183" spans="1:10" ht="21.75" customHeight="1" hidden="1">
      <c r="A183" s="19" t="s">
        <v>59</v>
      </c>
      <c r="B183" s="21">
        <v>10</v>
      </c>
      <c r="C183" s="5">
        <v>1004</v>
      </c>
      <c r="D183" s="22">
        <v>5201323</v>
      </c>
      <c r="E183" s="27"/>
      <c r="F183" s="28"/>
      <c r="G183" s="28">
        <f t="shared" si="18"/>
        <v>0</v>
      </c>
      <c r="H183" s="28">
        <f>G183*1.05</f>
        <v>0</v>
      </c>
      <c r="I183" s="48"/>
      <c r="J183" s="48"/>
    </row>
    <row r="184" spans="1:10" ht="12.75" customHeight="1" hidden="1">
      <c r="A184" s="18" t="s">
        <v>54</v>
      </c>
      <c r="B184" s="21">
        <v>10</v>
      </c>
      <c r="C184" s="5">
        <v>1004</v>
      </c>
      <c r="D184" s="22">
        <v>5201323</v>
      </c>
      <c r="E184" s="27"/>
      <c r="F184" s="28"/>
      <c r="G184" s="28">
        <f t="shared" si="18"/>
        <v>0</v>
      </c>
      <c r="H184" s="28">
        <f>G184*1.05</f>
        <v>0</v>
      </c>
      <c r="I184" s="48"/>
      <c r="J184" s="48"/>
    </row>
    <row r="185" spans="1:10" ht="12.75" customHeight="1" hidden="1">
      <c r="A185" s="18" t="s">
        <v>10</v>
      </c>
      <c r="B185" s="21">
        <v>10</v>
      </c>
      <c r="C185" s="5">
        <v>1004</v>
      </c>
      <c r="D185" s="22">
        <v>5201323</v>
      </c>
      <c r="E185" s="27"/>
      <c r="F185" s="28"/>
      <c r="G185" s="28">
        <f t="shared" si="18"/>
        <v>0</v>
      </c>
      <c r="H185" s="28">
        <f>G185*1.05</f>
        <v>0</v>
      </c>
      <c r="I185" s="48"/>
      <c r="J185" s="48"/>
    </row>
    <row r="186" spans="1:10" ht="12.75" customHeight="1" hidden="1">
      <c r="A186" s="20" t="s">
        <v>41</v>
      </c>
      <c r="B186" s="8">
        <v>10</v>
      </c>
      <c r="C186" s="6">
        <v>1004</v>
      </c>
      <c r="D186" s="9">
        <v>5201323</v>
      </c>
      <c r="E186" s="26"/>
      <c r="F186" s="29"/>
      <c r="G186" s="28">
        <f t="shared" si="18"/>
        <v>0</v>
      </c>
      <c r="H186" s="28">
        <f>G186*1.05</f>
        <v>0</v>
      </c>
      <c r="I186" s="48"/>
      <c r="J186" s="48"/>
    </row>
    <row r="187" spans="1:10" ht="12.75" customHeight="1" hidden="1">
      <c r="A187" s="20" t="s">
        <v>42</v>
      </c>
      <c r="B187" s="8">
        <v>10</v>
      </c>
      <c r="C187" s="6">
        <v>1004</v>
      </c>
      <c r="D187" s="9">
        <v>5201323</v>
      </c>
      <c r="E187" s="26"/>
      <c r="F187" s="29"/>
      <c r="G187" s="28">
        <f t="shared" si="18"/>
        <v>0</v>
      </c>
      <c r="H187" s="28">
        <f>G187*1.05</f>
        <v>0</v>
      </c>
      <c r="I187" s="48"/>
      <c r="J187" s="48"/>
    </row>
    <row r="188" spans="1:10" ht="12.75">
      <c r="A188" s="17" t="s">
        <v>60</v>
      </c>
      <c r="B188" s="21">
        <v>10</v>
      </c>
      <c r="C188" s="5">
        <v>1006</v>
      </c>
      <c r="D188" s="22">
        <v>0</v>
      </c>
      <c r="E188" s="27"/>
      <c r="F188" s="28">
        <f>F189</f>
        <v>249.89999999999998</v>
      </c>
      <c r="G188" s="28">
        <f>G189</f>
        <v>263.59999999999997</v>
      </c>
      <c r="H188" s="28">
        <f>H189</f>
        <v>278.1</v>
      </c>
      <c r="I188" s="48"/>
      <c r="J188" s="48"/>
    </row>
    <row r="189" spans="1:10" ht="12.75" customHeight="1">
      <c r="A189" s="19" t="s">
        <v>11</v>
      </c>
      <c r="B189" s="21">
        <v>10</v>
      </c>
      <c r="C189" s="5">
        <v>1006</v>
      </c>
      <c r="D189" s="22">
        <v>20400</v>
      </c>
      <c r="E189" s="27"/>
      <c r="F189" s="28">
        <f>F191+F190</f>
        <v>249.89999999999998</v>
      </c>
      <c r="G189" s="28">
        <f>G191+G190</f>
        <v>263.59999999999997</v>
      </c>
      <c r="H189" s="28">
        <f>H191+H190</f>
        <v>278.1</v>
      </c>
      <c r="I189" s="48"/>
      <c r="J189" s="48"/>
    </row>
    <row r="190" spans="1:10" ht="12.75">
      <c r="A190" s="18" t="s">
        <v>68</v>
      </c>
      <c r="B190" s="21">
        <v>10</v>
      </c>
      <c r="C190" s="5">
        <v>1006</v>
      </c>
      <c r="D190" s="22">
        <v>20400</v>
      </c>
      <c r="E190" s="27" t="s">
        <v>69</v>
      </c>
      <c r="F190" s="28">
        <v>227.2</v>
      </c>
      <c r="G190" s="28">
        <f>ROUND(F190*1.055,1)</f>
        <v>239.7</v>
      </c>
      <c r="H190" s="28">
        <f>ROUND(G190*1.055,1)</f>
        <v>252.9</v>
      </c>
      <c r="I190" s="48"/>
      <c r="J190" s="48"/>
    </row>
    <row r="191" spans="1:10" ht="22.5">
      <c r="A191" s="18" t="s">
        <v>71</v>
      </c>
      <c r="B191" s="21">
        <v>10</v>
      </c>
      <c r="C191" s="5">
        <v>1006</v>
      </c>
      <c r="D191" s="22">
        <v>20400</v>
      </c>
      <c r="E191" s="27" t="s">
        <v>70</v>
      </c>
      <c r="F191" s="28">
        <v>22.7</v>
      </c>
      <c r="G191" s="28">
        <f>ROUND(F191*1.055,1)</f>
        <v>23.9</v>
      </c>
      <c r="H191" s="28">
        <f>ROUND(G191*1.055,1)</f>
        <v>25.2</v>
      </c>
      <c r="I191" s="48"/>
      <c r="J191" s="48"/>
    </row>
    <row r="192" spans="1:10" ht="12.75" customHeight="1">
      <c r="A192" s="18"/>
      <c r="B192" s="21"/>
      <c r="C192" s="5"/>
      <c r="D192" s="22"/>
      <c r="E192" s="27"/>
      <c r="F192" s="46"/>
      <c r="G192" s="40"/>
      <c r="H192" s="40"/>
      <c r="I192" s="48"/>
      <c r="J192" s="48"/>
    </row>
    <row r="193" spans="1:10" s="36" customFormat="1" ht="12.75" customHeight="1">
      <c r="A193" s="30" t="s">
        <v>97</v>
      </c>
      <c r="B193" s="31">
        <v>11</v>
      </c>
      <c r="C193" s="32"/>
      <c r="D193" s="33"/>
      <c r="E193" s="34"/>
      <c r="F193" s="35">
        <f>F194</f>
        <v>1000</v>
      </c>
      <c r="G193" s="35">
        <f aca="true" t="shared" si="20" ref="G193:H195">G194</f>
        <v>1055</v>
      </c>
      <c r="H193" s="35">
        <f t="shared" si="20"/>
        <v>1113</v>
      </c>
      <c r="I193" s="48"/>
      <c r="J193" s="48"/>
    </row>
    <row r="194" spans="1:10" s="36" customFormat="1" ht="12.75" customHeight="1">
      <c r="A194" s="30" t="s">
        <v>98</v>
      </c>
      <c r="B194" s="31">
        <v>11</v>
      </c>
      <c r="C194" s="32">
        <v>1105</v>
      </c>
      <c r="D194" s="33"/>
      <c r="E194" s="34"/>
      <c r="F194" s="35">
        <f>F195</f>
        <v>1000</v>
      </c>
      <c r="G194" s="35">
        <f t="shared" si="20"/>
        <v>1055</v>
      </c>
      <c r="H194" s="35">
        <f t="shared" si="20"/>
        <v>1113</v>
      </c>
      <c r="I194" s="48"/>
      <c r="J194" s="48"/>
    </row>
    <row r="195" spans="1:10" s="36" customFormat="1" ht="12.75" customHeight="1">
      <c r="A195" s="30" t="s">
        <v>99</v>
      </c>
      <c r="B195" s="31">
        <v>11</v>
      </c>
      <c r="C195" s="32">
        <v>1105</v>
      </c>
      <c r="D195" s="33">
        <v>5129700</v>
      </c>
      <c r="E195" s="34"/>
      <c r="F195" s="35">
        <f>F196</f>
        <v>1000</v>
      </c>
      <c r="G195" s="35">
        <f t="shared" si="20"/>
        <v>1055</v>
      </c>
      <c r="H195" s="35">
        <f t="shared" si="20"/>
        <v>1113</v>
      </c>
      <c r="I195" s="48"/>
      <c r="J195" s="48"/>
    </row>
    <row r="196" spans="1:10" s="36" customFormat="1" ht="12.75" customHeight="1">
      <c r="A196" s="30" t="s">
        <v>95</v>
      </c>
      <c r="B196" s="31">
        <v>11</v>
      </c>
      <c r="C196" s="32">
        <v>1105</v>
      </c>
      <c r="D196" s="33">
        <v>5129700</v>
      </c>
      <c r="E196" s="34" t="s">
        <v>75</v>
      </c>
      <c r="F196" s="35">
        <v>1000</v>
      </c>
      <c r="G196" s="28">
        <f>ROUND(F196*1.055,1)</f>
        <v>1055</v>
      </c>
      <c r="H196" s="28">
        <f>ROUND(G196*1.055,1)</f>
        <v>1113</v>
      </c>
      <c r="I196" s="48"/>
      <c r="J196" s="48"/>
    </row>
    <row r="197" spans="1:10" ht="12.75" customHeight="1">
      <c r="A197" s="20"/>
      <c r="B197" s="8"/>
      <c r="C197" s="6"/>
      <c r="D197" s="9"/>
      <c r="E197" s="26"/>
      <c r="F197" s="29"/>
      <c r="G197" s="40"/>
      <c r="H197" s="40"/>
      <c r="I197" s="48"/>
      <c r="J197" s="48"/>
    </row>
    <row r="198" spans="1:10" ht="12.75" customHeight="1">
      <c r="A198" s="17" t="s">
        <v>48</v>
      </c>
      <c r="B198" s="21">
        <v>12</v>
      </c>
      <c r="C198" s="5">
        <v>0</v>
      </c>
      <c r="D198" s="22">
        <v>0</v>
      </c>
      <c r="E198" s="27"/>
      <c r="F198" s="28">
        <f>F199</f>
        <v>2792</v>
      </c>
      <c r="G198" s="28">
        <f aca="true" t="shared" si="21" ref="G198:H200">G199</f>
        <v>2945.6</v>
      </c>
      <c r="H198" s="28">
        <f t="shared" si="21"/>
        <v>3107.6</v>
      </c>
      <c r="I198" s="48"/>
      <c r="J198" s="48"/>
    </row>
    <row r="199" spans="1:10" ht="12.75" customHeight="1">
      <c r="A199" s="17" t="s">
        <v>48</v>
      </c>
      <c r="B199" s="21">
        <v>12</v>
      </c>
      <c r="C199" s="5">
        <v>1202</v>
      </c>
      <c r="D199" s="22">
        <v>0</v>
      </c>
      <c r="E199" s="27"/>
      <c r="F199" s="28">
        <f>F200</f>
        <v>2792</v>
      </c>
      <c r="G199" s="28">
        <f t="shared" si="21"/>
        <v>2945.6</v>
      </c>
      <c r="H199" s="28">
        <f t="shared" si="21"/>
        <v>3107.6</v>
      </c>
      <c r="I199" s="48"/>
      <c r="J199" s="48"/>
    </row>
    <row r="200" spans="1:10" ht="45">
      <c r="A200" s="19" t="s">
        <v>86</v>
      </c>
      <c r="B200" s="21">
        <v>12</v>
      </c>
      <c r="C200" s="5">
        <v>1202</v>
      </c>
      <c r="D200" s="22">
        <v>1400100</v>
      </c>
      <c r="E200" s="27"/>
      <c r="F200" s="28">
        <f>F201</f>
        <v>2792</v>
      </c>
      <c r="G200" s="28">
        <f t="shared" si="21"/>
        <v>2945.6</v>
      </c>
      <c r="H200" s="28">
        <f t="shared" si="21"/>
        <v>3107.6</v>
      </c>
      <c r="I200" s="48"/>
      <c r="J200" s="48"/>
    </row>
    <row r="201" spans="1:10" ht="33.75">
      <c r="A201" s="18" t="s">
        <v>81</v>
      </c>
      <c r="B201" s="21">
        <v>12</v>
      </c>
      <c r="C201" s="5">
        <v>1202</v>
      </c>
      <c r="D201" s="22">
        <v>1400100</v>
      </c>
      <c r="E201" s="27" t="s">
        <v>79</v>
      </c>
      <c r="F201" s="28">
        <v>2792</v>
      </c>
      <c r="G201" s="28">
        <f>ROUND(F201*1.055,1)</f>
        <v>2945.6</v>
      </c>
      <c r="H201" s="28">
        <f>ROUND(G201*1.055,1)</f>
        <v>3107.6</v>
      </c>
      <c r="I201" s="48"/>
      <c r="J201" s="48"/>
    </row>
    <row r="202" spans="1:10" ht="12.75" customHeight="1">
      <c r="A202" s="20"/>
      <c r="B202" s="8"/>
      <c r="C202" s="6"/>
      <c r="D202" s="9"/>
      <c r="E202" s="26"/>
      <c r="F202" s="29"/>
      <c r="G202" s="40"/>
      <c r="H202" s="40"/>
      <c r="I202" s="48"/>
      <c r="J202" s="48"/>
    </row>
    <row r="203" spans="1:10" ht="12.75">
      <c r="A203" s="17" t="s">
        <v>87</v>
      </c>
      <c r="B203" s="21">
        <v>14</v>
      </c>
      <c r="C203" s="5">
        <v>0</v>
      </c>
      <c r="D203" s="22">
        <v>0</v>
      </c>
      <c r="E203" s="27"/>
      <c r="F203" s="28">
        <f>F204</f>
        <v>47206.9</v>
      </c>
      <c r="G203" s="28">
        <f aca="true" t="shared" si="22" ref="G203:H205">G204</f>
        <v>49713.8</v>
      </c>
      <c r="H203" s="28">
        <f t="shared" si="22"/>
        <v>52357.399999999994</v>
      </c>
      <c r="I203" s="48"/>
      <c r="J203" s="48"/>
    </row>
    <row r="204" spans="1:10" ht="22.5">
      <c r="A204" s="17" t="s">
        <v>61</v>
      </c>
      <c r="B204" s="21">
        <v>14</v>
      </c>
      <c r="C204" s="5">
        <v>1401</v>
      </c>
      <c r="D204" s="22">
        <v>0</v>
      </c>
      <c r="E204" s="27"/>
      <c r="F204" s="28">
        <f>F205</f>
        <v>47206.9</v>
      </c>
      <c r="G204" s="28">
        <f t="shared" si="22"/>
        <v>49713.8</v>
      </c>
      <c r="H204" s="28">
        <f t="shared" si="22"/>
        <v>52357.399999999994</v>
      </c>
      <c r="I204" s="48"/>
      <c r="J204" s="48"/>
    </row>
    <row r="205" spans="1:10" ht="22.5">
      <c r="A205" s="19" t="s">
        <v>88</v>
      </c>
      <c r="B205" s="21">
        <v>14</v>
      </c>
      <c r="C205" s="5">
        <v>1401</v>
      </c>
      <c r="D205" s="22">
        <v>5160130</v>
      </c>
      <c r="E205" s="27"/>
      <c r="F205" s="28">
        <f>F206</f>
        <v>47206.9</v>
      </c>
      <c r="G205" s="28">
        <f t="shared" si="22"/>
        <v>49713.8</v>
      </c>
      <c r="H205" s="28">
        <f t="shared" si="22"/>
        <v>52357.399999999994</v>
      </c>
      <c r="I205" s="48"/>
      <c r="J205" s="48"/>
    </row>
    <row r="206" spans="1:10" ht="12.75" customHeight="1">
      <c r="A206" s="18" t="s">
        <v>90</v>
      </c>
      <c r="B206" s="21">
        <v>14</v>
      </c>
      <c r="C206" s="5">
        <v>1401</v>
      </c>
      <c r="D206" s="22">
        <v>5160130</v>
      </c>
      <c r="E206" s="27" t="s">
        <v>89</v>
      </c>
      <c r="F206" s="28">
        <v>47206.9</v>
      </c>
      <c r="G206" s="28">
        <f>ROUND(F206*1.055,1)-89.6+0.1</f>
        <v>49713.8</v>
      </c>
      <c r="H206" s="28">
        <f>ROUND(G206*1.055,1)-90.8+0.1</f>
        <v>52357.399999999994</v>
      </c>
      <c r="I206" s="48"/>
      <c r="J206" s="48"/>
    </row>
    <row r="207" spans="1:10" ht="32.25" customHeight="1" hidden="1">
      <c r="A207" s="17" t="s">
        <v>62</v>
      </c>
      <c r="B207" s="21">
        <v>14</v>
      </c>
      <c r="C207" s="5">
        <v>1402</v>
      </c>
      <c r="D207" s="22">
        <v>0</v>
      </c>
      <c r="E207" s="27"/>
      <c r="F207" s="28"/>
      <c r="G207" s="40"/>
      <c r="H207" s="40"/>
      <c r="I207" s="48"/>
      <c r="J207" s="48"/>
    </row>
    <row r="208" spans="1:10" ht="21.75" customHeight="1" hidden="1">
      <c r="A208" s="19" t="s">
        <v>63</v>
      </c>
      <c r="B208" s="21">
        <v>14</v>
      </c>
      <c r="C208" s="5">
        <v>1402</v>
      </c>
      <c r="D208" s="22">
        <v>5170204</v>
      </c>
      <c r="E208" s="27"/>
      <c r="F208" s="28"/>
      <c r="G208" s="40"/>
      <c r="H208" s="40"/>
      <c r="I208" s="48"/>
      <c r="J208" s="48"/>
    </row>
    <row r="209" spans="1:10" ht="12.75" customHeight="1" hidden="1">
      <c r="A209" s="18" t="s">
        <v>64</v>
      </c>
      <c r="B209" s="21">
        <v>14</v>
      </c>
      <c r="C209" s="5">
        <v>1402</v>
      </c>
      <c r="D209" s="22">
        <v>5170204</v>
      </c>
      <c r="E209" s="27"/>
      <c r="F209" s="28"/>
      <c r="G209" s="40"/>
      <c r="H209" s="40"/>
      <c r="I209" s="48"/>
      <c r="J209" s="48"/>
    </row>
    <row r="210" spans="1:10" ht="12.75" customHeight="1" hidden="1">
      <c r="A210" s="18" t="s">
        <v>10</v>
      </c>
      <c r="B210" s="21">
        <v>14</v>
      </c>
      <c r="C210" s="5">
        <v>1402</v>
      </c>
      <c r="D210" s="22">
        <v>5170204</v>
      </c>
      <c r="E210" s="27"/>
      <c r="F210" s="28"/>
      <c r="G210" s="40"/>
      <c r="H210" s="40"/>
      <c r="I210" s="48"/>
      <c r="J210" s="48"/>
    </row>
    <row r="211" spans="1:10" ht="12.75" customHeight="1">
      <c r="A211" s="38" t="s">
        <v>91</v>
      </c>
      <c r="B211" s="37">
        <v>0</v>
      </c>
      <c r="C211" s="37">
        <v>0</v>
      </c>
      <c r="D211" s="37">
        <v>0</v>
      </c>
      <c r="E211" s="37" t="s">
        <v>65</v>
      </c>
      <c r="F211" s="28">
        <f>F15+F55+F69+F76+F97+F126+F152+F163+F198+F60+F193+F203+F86+F92</f>
        <v>848623.2</v>
      </c>
      <c r="G211" s="28">
        <f>G15+G55+G69+G76+G97+G126+G152+G163+G198+G60+G193+G203+G86+G92</f>
        <v>896617.9</v>
      </c>
      <c r="H211" s="28">
        <f>H15+H55+H69+H76+H97+H126+H152+H163+H198+H60+H193+H203+H86+H92</f>
        <v>943404.6</v>
      </c>
      <c r="I211" s="48"/>
      <c r="J211" s="48"/>
    </row>
    <row r="212" spans="1:7" ht="12.75" customHeight="1">
      <c r="A212" s="10"/>
      <c r="B212" s="10"/>
      <c r="C212" s="10"/>
      <c r="D212" s="10"/>
      <c r="E212" s="10"/>
      <c r="F212" s="11"/>
      <c r="G212" s="39"/>
    </row>
    <row r="213" spans="1:6" ht="12.75" customHeight="1">
      <c r="A213" s="1"/>
      <c r="B213" s="1"/>
      <c r="C213" s="1"/>
      <c r="D213" s="1"/>
      <c r="E213" s="1"/>
      <c r="F213" s="1"/>
    </row>
    <row r="214" spans="1:6" ht="36.75" customHeight="1">
      <c r="A214" s="12"/>
      <c r="B214" s="13"/>
      <c r="C214" s="13"/>
      <c r="D214" s="14"/>
      <c r="E214" s="13"/>
      <c r="F214" s="1"/>
    </row>
    <row r="215" spans="1:6" ht="12.75" customHeight="1">
      <c r="A215" s="12"/>
      <c r="B215" s="13"/>
      <c r="C215" s="13"/>
      <c r="D215" s="14"/>
      <c r="E215" s="13"/>
      <c r="F215" s="1"/>
    </row>
    <row r="216" spans="1:6" ht="26.25" customHeight="1">
      <c r="A216" s="12"/>
      <c r="B216" s="13"/>
      <c r="C216" s="13"/>
      <c r="D216" s="14"/>
      <c r="E216" s="13"/>
      <c r="F216" s="1"/>
    </row>
  </sheetData>
  <sheetProtection/>
  <mergeCells count="12">
    <mergeCell ref="N6:Q6"/>
    <mergeCell ref="A1:H1"/>
    <mergeCell ref="A2:H2"/>
    <mergeCell ref="A3:H3"/>
    <mergeCell ref="A4:H4"/>
    <mergeCell ref="A5:H5"/>
    <mergeCell ref="A10:A12"/>
    <mergeCell ref="A8:H8"/>
    <mergeCell ref="F10:F12"/>
    <mergeCell ref="G10:G12"/>
    <mergeCell ref="H10:H12"/>
    <mergeCell ref="B10:E11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2014-12-28T12:29:18Z</cp:lastPrinted>
  <dcterms:created xsi:type="dcterms:W3CDTF">2011-11-18T11:33:51Z</dcterms:created>
  <dcterms:modified xsi:type="dcterms:W3CDTF">2015-04-06T08:04:16Z</dcterms:modified>
  <cp:category/>
  <cp:version/>
  <cp:contentType/>
  <cp:contentStatus/>
</cp:coreProperties>
</file>