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35" windowWidth="12840" windowHeight="11070" activeTab="0"/>
  </bookViews>
  <sheets>
    <sheet name="Бюджет_1" sheetId="1" r:id="rId1"/>
  </sheets>
  <definedNames>
    <definedName name="_xlnm._FilterDatabase" localSheetId="0" hidden="1">'Бюджет_1'!$B$14:$F$54</definedName>
    <definedName name="_xlnm.Print_Titles" localSheetId="0">'Бюджет_1'!$10:$13</definedName>
    <definedName name="_xlnm.Print_Area" localSheetId="0">'Бюджет_1'!$A$1:$F$214</definedName>
  </definedNames>
  <calcPr fullCalcOnLoad="1"/>
</workbook>
</file>

<file path=xl/sharedStrings.xml><?xml version="1.0" encoding="utf-8"?>
<sst xmlns="http://schemas.openxmlformats.org/spreadsheetml/2006/main" count="279" uniqueCount="126">
  <si>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</si>
  <si>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</si>
  <si>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</si>
  <si>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</si>
  <si>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</si>
  <si>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</si>
  <si>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</si>
  <si>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</si>
  <si>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</si>
  <si>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</si>
  <si>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</si>
  <si>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</si>
  <si>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</si>
  <si>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</si>
  <si>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</si>
  <si>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</si>
  <si>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</si>
  <si>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</si>
  <si>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</si>
  <si>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</si>
  <si>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</si>
  <si>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</si>
  <si>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</si>
  <si>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</si>
  <si>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</si>
  <si>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</si>
  <si>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</si>
  <si>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</si>
  <si>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</si>
  <si>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</si>
  <si>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</si>
  <si>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</si>
  <si>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</si>
  <si>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</si>
  <si>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</si>
  <si>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</si>
  <si>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</si>
  <si>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</si>
  <si>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</si>
  <si>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</si>
  <si>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</si>
  <si>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</si>
  <si>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</si>
  <si>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</si>
  <si>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</si>
  <si>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</si>
  <si>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</si>
  <si>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</si>
  <si>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</si>
  <si>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</si>
  <si>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</si>
  <si>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</si>
  <si>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</si>
  <si>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</si>
  <si>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</si>
  <si>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</si>
  <si>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</si>
  <si>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</si>
  <si>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</si>
  <si>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</si>
  <si>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</si>
  <si>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</si>
  <si>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</si>
  <si>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</si>
  <si>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</si>
  <si>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</si>
  <si>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</si>
  <si>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</si>
  <si>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</si>
  <si>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</si>
  <si>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</si>
  <si>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</si>
  <si>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</si>
  <si>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</si>
  <si>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</si>
  <si>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</si>
  <si>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</si>
  <si>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</si>
  <si>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</si>
  <si>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</si>
  <si>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</si>
  <si>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</si>
  <si>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</si>
  <si>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</si>
  <si>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</si>
  <si>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</si>
  <si>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</si>
  <si>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</si>
  <si>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</si>
  <si>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</si>
  <si>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</si>
  <si>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</si>
  <si>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</si>
  <si>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</si>
  <si>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</si>
  <si>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</si>
  <si>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</si>
  <si>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</si>
  <si>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</si>
  <si>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</si>
  <si>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</si>
  <si>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</si>
  <si>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</si>
  <si>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</si>
  <si>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2015 год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</si>
  <si>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</si>
  <si>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</si>
  <si>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</si>
  <si>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321</t>
  </si>
  <si>
    <t>Прочие мероприятия по благоустройствугородских округов и поселений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</si>
  <si>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</si>
  <si>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</si>
  <si>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Закупка товаров, работ, услуг в целях капитального ремонта гос. имущества</t>
  </si>
  <si>
    <t>Закупка товаров, работ, услуг в целях капитального ремонта гос. Имущества</t>
  </si>
  <si>
    <t>Компенсация части родительской платы за содержание ребенка в общеобразовательных учреждениях</t>
  </si>
  <si>
    <t>Уплата прочих налогов, сборов</t>
  </si>
  <si>
    <t>852</t>
  </si>
  <si>
    <t>Подпрограмма "Повышение эффективности бюджетных расходов Чеченской Республики"</t>
  </si>
  <si>
    <t>Безвозмездные перечисления организациям, за исключением государственных и муниципальных организаций</t>
  </si>
  <si>
    <t>Пособия и компенсации по публичным нормативным обязательствам</t>
  </si>
  <si>
    <t>313</t>
  </si>
  <si>
    <t>Иные дотации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</si>
  <si>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</si>
  <si>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Иные межбюджетные трансферты</t>
  </si>
  <si>
    <t>540</t>
  </si>
  <si>
    <t>от " 30  "    декабря   2015 г. № _59/2_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</si>
</sst>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4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81" fontId="6" fillId="0" borderId="10" xfId="52" applyNumberFormat="1" applyFont="1" applyFill="1" applyBorder="1" applyAlignment="1" applyProtection="1">
      <alignment horizontal="right" vertical="center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33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showGridLine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ht="12.75" customHeight="1">
      <c r="A1" s="52" t="s">
        <v>97</v>
      </c>
      <c r="B1" s="52"/>
      <c r="C1" s="52"/>
      <c r="D1" s="52"/>
      <c r="E1" s="52"/>
      <c r="F1" s="52"/>
      <c r="G1" s="52"/>
      <c r="H1" s="52"/>
    </row>
    <row r="2" spans="1:8" ht="12.75" customHeight="1">
      <c r="A2" s="52" t="s">
        <v>62</v>
      </c>
      <c r="B2" s="52"/>
      <c r="C2" s="52"/>
      <c r="D2" s="52"/>
      <c r="E2" s="52"/>
      <c r="F2" s="52"/>
      <c r="G2" s="52"/>
      <c r="H2" s="52"/>
    </row>
    <row r="3" spans="1:8" ht="12.75" customHeight="1">
      <c r="A3" s="52" t="s">
        <v>102</v>
      </c>
      <c r="B3" s="52"/>
      <c r="C3" s="52"/>
      <c r="D3" s="52"/>
      <c r="E3" s="52"/>
      <c r="F3" s="52"/>
      <c r="G3" s="52"/>
      <c r="H3" s="52"/>
    </row>
    <row r="4" spans="1:17" ht="12.75" customHeight="1">
      <c r="A4" s="52" t="s">
        <v>103</v>
      </c>
      <c r="B4" s="52"/>
      <c r="C4" s="52"/>
      <c r="D4" s="52"/>
      <c r="E4" s="52"/>
      <c r="F4" s="52"/>
      <c r="G4" s="52"/>
      <c r="H4" s="52"/>
      <c r="N4" s="23"/>
      <c r="O4" s="23"/>
      <c r="P4" s="23"/>
      <c r="Q4" s="23"/>
    </row>
    <row r="5" spans="1:17" ht="12.75" customHeight="1">
      <c r="A5" s="52" t="s">
        <v>125</v>
      </c>
      <c r="B5" s="52"/>
      <c r="C5" s="52"/>
      <c r="D5" s="52"/>
      <c r="E5" s="52"/>
      <c r="F5" s="52"/>
      <c r="G5" s="52"/>
      <c r="H5" s="52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1"/>
      <c r="O6" s="51"/>
      <c r="P6" s="51"/>
      <c r="Q6" s="51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4" t="s">
        <v>104</v>
      </c>
      <c r="B8" s="54"/>
      <c r="C8" s="54"/>
      <c r="D8" s="54"/>
      <c r="E8" s="54"/>
      <c r="F8" s="54"/>
      <c r="G8" s="54"/>
      <c r="H8" s="54"/>
      <c r="N8" s="23"/>
      <c r="O8" s="23"/>
      <c r="P8" s="23"/>
      <c r="Q8" s="23"/>
    </row>
    <row r="9" spans="1:6" ht="13.5" customHeight="1">
      <c r="A9" s="3"/>
      <c r="B9" s="3"/>
      <c r="C9" s="3"/>
      <c r="D9" s="3"/>
      <c r="E9" s="3"/>
      <c r="F9" s="4" t="s">
        <v>61</v>
      </c>
    </row>
    <row r="10" spans="1:8" ht="12.75">
      <c r="A10" s="53" t="s">
        <v>0</v>
      </c>
      <c r="B10" s="53" t="s">
        <v>1</v>
      </c>
      <c r="C10" s="53"/>
      <c r="D10" s="53"/>
      <c r="E10" s="53"/>
      <c r="F10" s="55" t="s">
        <v>95</v>
      </c>
      <c r="G10" s="55">
        <v>2015</v>
      </c>
      <c r="H10" s="55">
        <v>2016</v>
      </c>
    </row>
    <row r="11" spans="1:8" ht="12.75">
      <c r="A11" s="53"/>
      <c r="B11" s="53"/>
      <c r="C11" s="53"/>
      <c r="D11" s="53"/>
      <c r="E11" s="53"/>
      <c r="F11" s="55"/>
      <c r="G11" s="55"/>
      <c r="H11" s="55"/>
    </row>
    <row r="12" spans="1:8" ht="28.5" customHeight="1">
      <c r="A12" s="53"/>
      <c r="B12" s="15" t="s">
        <v>2</v>
      </c>
      <c r="C12" s="15" t="s">
        <v>3</v>
      </c>
      <c r="D12" s="15" t="s">
        <v>4</v>
      </c>
      <c r="E12" s="15" t="s">
        <v>5</v>
      </c>
      <c r="F12" s="55"/>
      <c r="G12" s="55"/>
      <c r="H12" s="55"/>
    </row>
    <row r="13" spans="1:8" ht="13.5" customHeight="1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39"/>
      <c r="H14" s="39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45">
        <f>F16+F19+F26+F32+F43+F52</f>
        <v>39830.716</v>
      </c>
      <c r="G15" s="28">
        <f>G16+G19+G26+G32+G43</f>
        <v>39648.59999999999</v>
      </c>
      <c r="H15" s="28">
        <f>H16+H19+H26+H32+H43</f>
        <v>41631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45">
        <f aca="true" t="shared" si="0" ref="F16:H17">F17</f>
        <v>881.326</v>
      </c>
      <c r="G16" s="28">
        <f t="shared" si="0"/>
        <v>925.4</v>
      </c>
      <c r="H16" s="28">
        <f t="shared" si="0"/>
        <v>971.7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45">
        <f t="shared" si="0"/>
        <v>881.326</v>
      </c>
      <c r="G17" s="28">
        <f t="shared" si="0"/>
        <v>925.4</v>
      </c>
      <c r="H17" s="28">
        <f t="shared" si="0"/>
        <v>971.7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63</v>
      </c>
      <c r="B18" s="21">
        <v>1</v>
      </c>
      <c r="C18" s="5">
        <v>102</v>
      </c>
      <c r="D18" s="22">
        <v>20300</v>
      </c>
      <c r="E18" s="27">
        <v>121</v>
      </c>
      <c r="F18" s="45">
        <v>881.326</v>
      </c>
      <c r="G18" s="28">
        <f>ROUND(F18*1.05,1)</f>
        <v>925.4</v>
      </c>
      <c r="H18" s="28">
        <f>ROUND(G18*1.05,1)</f>
        <v>971.7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45">
        <f>F20+F24</f>
        <v>1919.1639999999998</v>
      </c>
      <c r="G19" s="28">
        <f>G20+G24</f>
        <v>1877.7</v>
      </c>
      <c r="H19" s="28">
        <f>H20+H24</f>
        <v>1971.6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45">
        <f>F21+F23+F22</f>
        <v>1919.1639999999998</v>
      </c>
      <c r="G20" s="28">
        <f>G21+G23</f>
        <v>1877.7</v>
      </c>
      <c r="H20" s="28">
        <f>H21+H23</f>
        <v>1971.6</v>
      </c>
    </row>
    <row r="21" spans="1:8" ht="12.75">
      <c r="A21" s="18" t="s">
        <v>63</v>
      </c>
      <c r="B21" s="21">
        <v>1</v>
      </c>
      <c r="C21" s="5">
        <v>103</v>
      </c>
      <c r="D21" s="22">
        <v>20400</v>
      </c>
      <c r="E21" s="27" t="s">
        <v>64</v>
      </c>
      <c r="F21" s="45">
        <v>1455.87</v>
      </c>
      <c r="G21" s="28">
        <f>ROUND(F21*1.05,1)</f>
        <v>1528.7</v>
      </c>
      <c r="H21" s="28">
        <f>ROUND(G21*1.05,1)</f>
        <v>1605.1</v>
      </c>
    </row>
    <row r="22" spans="1:8" ht="27" customHeight="1">
      <c r="A22" s="44" t="s">
        <v>110</v>
      </c>
      <c r="B22" s="21">
        <v>1</v>
      </c>
      <c r="C22" s="5">
        <v>103</v>
      </c>
      <c r="D22" s="22">
        <v>20400</v>
      </c>
      <c r="E22" s="27" t="s">
        <v>98</v>
      </c>
      <c r="F22" s="45">
        <v>130.897</v>
      </c>
      <c r="G22" s="28"/>
      <c r="H22" s="28"/>
    </row>
    <row r="23" spans="1:8" ht="22.5">
      <c r="A23" s="18" t="s">
        <v>111</v>
      </c>
      <c r="B23" s="21">
        <v>1</v>
      </c>
      <c r="C23" s="5">
        <v>103</v>
      </c>
      <c r="D23" s="22">
        <v>20400</v>
      </c>
      <c r="E23" s="27" t="s">
        <v>65</v>
      </c>
      <c r="F23" s="45">
        <v>332.397</v>
      </c>
      <c r="G23" s="28">
        <f>ROUND(F23*1.05,1)</f>
        <v>349</v>
      </c>
      <c r="H23" s="28">
        <f>ROUND(G23*1.05,1)</f>
        <v>366.5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45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63</v>
      </c>
      <c r="B25" s="21">
        <v>1</v>
      </c>
      <c r="C25" s="5">
        <v>103</v>
      </c>
      <c r="D25" s="22">
        <v>21100</v>
      </c>
      <c r="E25" s="27" t="s">
        <v>64</v>
      </c>
      <c r="F25" s="45"/>
      <c r="G25" s="28">
        <f>ROUND(F25*1.05,1)</f>
        <v>0</v>
      </c>
      <c r="H25" s="28">
        <f>ROUND(G25*1.05,1)</f>
        <v>0</v>
      </c>
    </row>
    <row r="26" spans="1:8" ht="33.75">
      <c r="A26" s="42" t="s">
        <v>19</v>
      </c>
      <c r="B26" s="21">
        <v>1</v>
      </c>
      <c r="C26" s="5">
        <v>104</v>
      </c>
      <c r="D26" s="22">
        <v>0</v>
      </c>
      <c r="E26" s="27"/>
      <c r="F26" s="45">
        <f>F27</f>
        <v>20437.591000000004</v>
      </c>
      <c r="G26" s="28">
        <f>G27</f>
        <v>21459.1</v>
      </c>
      <c r="H26" s="28">
        <f>H27</f>
        <v>22532</v>
      </c>
    </row>
    <row r="27" spans="1:8" ht="12.75" customHeight="1">
      <c r="A27" s="43" t="s">
        <v>11</v>
      </c>
      <c r="B27" s="21">
        <v>1</v>
      </c>
      <c r="C27" s="5">
        <v>104</v>
      </c>
      <c r="D27" s="22">
        <v>20400</v>
      </c>
      <c r="E27" s="27"/>
      <c r="F27" s="45">
        <f>F28+F31+F30+F29</f>
        <v>20437.591000000004</v>
      </c>
      <c r="G27" s="28">
        <f>G28+G31+G30</f>
        <v>21459.1</v>
      </c>
      <c r="H27" s="28">
        <f>H28+H31+H30</f>
        <v>22532</v>
      </c>
    </row>
    <row r="28" spans="1:8" ht="12.75">
      <c r="A28" s="29" t="s">
        <v>63</v>
      </c>
      <c r="B28" s="21">
        <v>1</v>
      </c>
      <c r="C28" s="5">
        <v>104</v>
      </c>
      <c r="D28" s="22">
        <v>20400</v>
      </c>
      <c r="E28" s="27" t="s">
        <v>64</v>
      </c>
      <c r="F28" s="45">
        <v>16573.292</v>
      </c>
      <c r="G28" s="28">
        <f aca="true" t="shared" si="1" ref="G28:H31">ROUND(F28*1.05,1)</f>
        <v>17402</v>
      </c>
      <c r="H28" s="28">
        <f t="shared" si="1"/>
        <v>18272.1</v>
      </c>
    </row>
    <row r="29" spans="1:8" ht="22.5">
      <c r="A29" s="18" t="s">
        <v>80</v>
      </c>
      <c r="B29" s="21">
        <v>1</v>
      </c>
      <c r="C29" s="5">
        <v>104</v>
      </c>
      <c r="D29" s="22">
        <v>20400</v>
      </c>
      <c r="E29" s="27" t="s">
        <v>67</v>
      </c>
      <c r="F29" s="45">
        <v>0.4</v>
      </c>
      <c r="G29" s="28"/>
      <c r="H29" s="28"/>
    </row>
    <row r="30" spans="1:8" ht="25.5" customHeight="1">
      <c r="A30" s="44" t="s">
        <v>110</v>
      </c>
      <c r="B30" s="21">
        <v>1</v>
      </c>
      <c r="C30" s="5">
        <v>104</v>
      </c>
      <c r="D30" s="22">
        <v>20400</v>
      </c>
      <c r="E30" s="27" t="s">
        <v>98</v>
      </c>
      <c r="F30" s="45">
        <v>884.077</v>
      </c>
      <c r="G30" s="28">
        <f t="shared" si="1"/>
        <v>928.3</v>
      </c>
      <c r="H30" s="28">
        <f t="shared" si="1"/>
        <v>974.7</v>
      </c>
    </row>
    <row r="31" spans="1:8" ht="12.75" customHeight="1">
      <c r="A31" s="18" t="s">
        <v>111</v>
      </c>
      <c r="B31" s="21">
        <v>1</v>
      </c>
      <c r="C31" s="5">
        <v>104</v>
      </c>
      <c r="D31" s="22">
        <v>20400</v>
      </c>
      <c r="E31" s="27" t="s">
        <v>65</v>
      </c>
      <c r="F31" s="45">
        <v>2979.822</v>
      </c>
      <c r="G31" s="28">
        <f t="shared" si="1"/>
        <v>3128.8</v>
      </c>
      <c r="H31" s="28">
        <f t="shared" si="1"/>
        <v>3285.2</v>
      </c>
    </row>
    <row r="32" spans="1:8" ht="33.75">
      <c r="A32" s="17" t="s">
        <v>21</v>
      </c>
      <c r="B32" s="21">
        <v>1</v>
      </c>
      <c r="C32" s="5">
        <v>106</v>
      </c>
      <c r="D32" s="22">
        <v>0</v>
      </c>
      <c r="E32" s="27"/>
      <c r="F32" s="45">
        <f>F33</f>
        <v>14049.685</v>
      </c>
      <c r="G32" s="28">
        <f>G33</f>
        <v>14752.199999999999</v>
      </c>
      <c r="H32" s="28">
        <f>H33</f>
        <v>15489.8</v>
      </c>
    </row>
    <row r="33" spans="1:8" ht="12.75" customHeight="1">
      <c r="A33" s="19" t="s">
        <v>11</v>
      </c>
      <c r="B33" s="21">
        <v>1</v>
      </c>
      <c r="C33" s="5">
        <v>106</v>
      </c>
      <c r="D33" s="22">
        <v>20400</v>
      </c>
      <c r="E33" s="27"/>
      <c r="F33" s="45">
        <f>F34+F35+F36+F37</f>
        <v>14049.685</v>
      </c>
      <c r="G33" s="28">
        <f>G34+G35+G36+G37</f>
        <v>14752.199999999999</v>
      </c>
      <c r="H33" s="28">
        <f>H34+H35+H36+H37</f>
        <v>15489.8</v>
      </c>
    </row>
    <row r="34" spans="1:8" ht="12.75">
      <c r="A34" s="18" t="s">
        <v>63</v>
      </c>
      <c r="B34" s="21">
        <v>1</v>
      </c>
      <c r="C34" s="5">
        <v>106</v>
      </c>
      <c r="D34" s="22">
        <v>20400</v>
      </c>
      <c r="E34" s="27" t="s">
        <v>64</v>
      </c>
      <c r="F34" s="45">
        <v>11492.731</v>
      </c>
      <c r="G34" s="28">
        <f aca="true" t="shared" si="2" ref="G34:H37">ROUND(F34*1.05,1)</f>
        <v>12067.4</v>
      </c>
      <c r="H34" s="28">
        <f t="shared" si="2"/>
        <v>12670.8</v>
      </c>
    </row>
    <row r="35" spans="1:8" ht="12.75" customHeight="1">
      <c r="A35" s="18" t="s">
        <v>80</v>
      </c>
      <c r="B35" s="21">
        <v>1</v>
      </c>
      <c r="C35" s="5">
        <v>106</v>
      </c>
      <c r="D35" s="22">
        <v>20400</v>
      </c>
      <c r="E35" s="27" t="s">
        <v>67</v>
      </c>
      <c r="F35" s="45">
        <v>20</v>
      </c>
      <c r="G35" s="28">
        <f t="shared" si="2"/>
        <v>21</v>
      </c>
      <c r="H35" s="28">
        <f t="shared" si="2"/>
        <v>22.1</v>
      </c>
    </row>
    <row r="36" spans="1:8" s="35" customFormat="1" ht="21.75" customHeight="1">
      <c r="A36" s="44" t="s">
        <v>110</v>
      </c>
      <c r="B36" s="30">
        <v>1</v>
      </c>
      <c r="C36" s="31">
        <v>106</v>
      </c>
      <c r="D36" s="32">
        <v>20400</v>
      </c>
      <c r="E36" s="33" t="s">
        <v>98</v>
      </c>
      <c r="F36" s="49">
        <v>278.945</v>
      </c>
      <c r="G36" s="28">
        <f t="shared" si="2"/>
        <v>292.9</v>
      </c>
      <c r="H36" s="28">
        <f t="shared" si="2"/>
        <v>307.5</v>
      </c>
    </row>
    <row r="37" spans="1:8" s="35" customFormat="1" ht="22.5">
      <c r="A37" s="18" t="s">
        <v>111</v>
      </c>
      <c r="B37" s="30">
        <v>1</v>
      </c>
      <c r="C37" s="31">
        <v>106</v>
      </c>
      <c r="D37" s="32">
        <v>20400</v>
      </c>
      <c r="E37" s="33" t="s">
        <v>65</v>
      </c>
      <c r="F37" s="49">
        <v>2258.009</v>
      </c>
      <c r="G37" s="28">
        <f t="shared" si="2"/>
        <v>2370.9</v>
      </c>
      <c r="H37" s="28">
        <f t="shared" si="2"/>
        <v>2489.4</v>
      </c>
    </row>
    <row r="38" spans="1:8" ht="21.75" customHeight="1" hidden="1">
      <c r="A38" s="42" t="s">
        <v>22</v>
      </c>
      <c r="B38" s="21">
        <v>1</v>
      </c>
      <c r="C38" s="5">
        <v>107</v>
      </c>
      <c r="D38" s="22">
        <v>0</v>
      </c>
      <c r="E38" s="27"/>
      <c r="F38" s="45"/>
      <c r="G38" s="39"/>
      <c r="H38" s="39"/>
    </row>
    <row r="39" spans="1:8" ht="12.75" customHeight="1" hidden="1">
      <c r="A39" s="43" t="s">
        <v>23</v>
      </c>
      <c r="B39" s="21">
        <v>1</v>
      </c>
      <c r="C39" s="5">
        <v>107</v>
      </c>
      <c r="D39" s="22">
        <v>200003</v>
      </c>
      <c r="E39" s="27"/>
      <c r="F39" s="45"/>
      <c r="G39" s="39"/>
      <c r="H39" s="39"/>
    </row>
    <row r="40" spans="1:8" ht="21.75" customHeight="1" hidden="1">
      <c r="A40" s="29" t="s">
        <v>9</v>
      </c>
      <c r="B40" s="21">
        <v>1</v>
      </c>
      <c r="C40" s="5">
        <v>107</v>
      </c>
      <c r="D40" s="22">
        <v>200003</v>
      </c>
      <c r="E40" s="27"/>
      <c r="F40" s="45"/>
      <c r="G40" s="39"/>
      <c r="H40" s="39"/>
    </row>
    <row r="41" spans="1:8" ht="12.75" customHeight="1" hidden="1">
      <c r="A41" s="29" t="s">
        <v>10</v>
      </c>
      <c r="B41" s="21">
        <v>1</v>
      </c>
      <c r="C41" s="5">
        <v>107</v>
      </c>
      <c r="D41" s="22">
        <v>200003</v>
      </c>
      <c r="E41" s="27"/>
      <c r="F41" s="45"/>
      <c r="G41" s="39"/>
      <c r="H41" s="39"/>
    </row>
    <row r="42" spans="1:8" ht="12.75" customHeight="1" hidden="1">
      <c r="A42" s="48" t="s">
        <v>16</v>
      </c>
      <c r="B42" s="8">
        <v>1</v>
      </c>
      <c r="C42" s="6">
        <v>107</v>
      </c>
      <c r="D42" s="9">
        <v>200003</v>
      </c>
      <c r="E42" s="26"/>
      <c r="F42" s="50"/>
      <c r="G42" s="39"/>
      <c r="H42" s="39"/>
    </row>
    <row r="43" spans="1:8" ht="12.75">
      <c r="A43" s="42" t="s">
        <v>24</v>
      </c>
      <c r="B43" s="21">
        <v>1</v>
      </c>
      <c r="C43" s="5">
        <v>111</v>
      </c>
      <c r="D43" s="22">
        <v>0</v>
      </c>
      <c r="E43" s="27"/>
      <c r="F43" s="45">
        <f aca="true" t="shared" si="3" ref="F43:H44">F44</f>
        <v>603.99</v>
      </c>
      <c r="G43" s="28">
        <f t="shared" si="3"/>
        <v>634.2</v>
      </c>
      <c r="H43" s="28">
        <f t="shared" si="3"/>
        <v>665.9</v>
      </c>
    </row>
    <row r="44" spans="1:8" ht="12.75" customHeight="1">
      <c r="A44" s="43" t="s">
        <v>25</v>
      </c>
      <c r="B44" s="21">
        <v>1</v>
      </c>
      <c r="C44" s="5">
        <v>111</v>
      </c>
      <c r="D44" s="22">
        <v>700501</v>
      </c>
      <c r="E44" s="27"/>
      <c r="F44" s="45">
        <f t="shared" si="3"/>
        <v>603.99</v>
      </c>
      <c r="G44" s="28">
        <f t="shared" si="3"/>
        <v>634.2</v>
      </c>
      <c r="H44" s="28">
        <f t="shared" si="3"/>
        <v>665.9</v>
      </c>
    </row>
    <row r="45" spans="1:8" ht="12.75" customHeight="1">
      <c r="A45" s="43" t="s">
        <v>25</v>
      </c>
      <c r="B45" s="21">
        <v>1</v>
      </c>
      <c r="C45" s="5">
        <v>111</v>
      </c>
      <c r="D45" s="22">
        <v>700501</v>
      </c>
      <c r="E45" s="27" t="s">
        <v>70</v>
      </c>
      <c r="F45" s="45">
        <v>603.99</v>
      </c>
      <c r="G45" s="28">
        <f>ROUND(F45*1.05,1)</f>
        <v>634.2</v>
      </c>
      <c r="H45" s="28">
        <f>ROUND(G45*1.05,1)</f>
        <v>665.9</v>
      </c>
    </row>
    <row r="46" spans="1:8" ht="21.75" customHeight="1" hidden="1">
      <c r="A46" s="42" t="s">
        <v>26</v>
      </c>
      <c r="B46" s="21">
        <v>1</v>
      </c>
      <c r="C46" s="5">
        <v>113</v>
      </c>
      <c r="D46" s="22">
        <v>0</v>
      </c>
      <c r="E46" s="27"/>
      <c r="F46" s="45"/>
      <c r="G46" s="39"/>
      <c r="H46" s="39"/>
    </row>
    <row r="47" spans="1:8" ht="12.75" customHeight="1" hidden="1">
      <c r="A47" s="43" t="s">
        <v>27</v>
      </c>
      <c r="B47" s="21">
        <v>1</v>
      </c>
      <c r="C47" s="5">
        <v>113</v>
      </c>
      <c r="D47" s="22">
        <v>5180202</v>
      </c>
      <c r="E47" s="27"/>
      <c r="F47" s="45"/>
      <c r="G47" s="39"/>
      <c r="H47" s="39"/>
    </row>
    <row r="48" spans="1:8" ht="21.75" customHeight="1" hidden="1">
      <c r="A48" s="29" t="s">
        <v>9</v>
      </c>
      <c r="B48" s="21">
        <v>1</v>
      </c>
      <c r="C48" s="5">
        <v>113</v>
      </c>
      <c r="D48" s="22">
        <v>5180202</v>
      </c>
      <c r="E48" s="27"/>
      <c r="F48" s="45"/>
      <c r="G48" s="39"/>
      <c r="H48" s="39"/>
    </row>
    <row r="49" spans="1:8" ht="12.75" customHeight="1" hidden="1">
      <c r="A49" s="29" t="s">
        <v>10</v>
      </c>
      <c r="B49" s="21">
        <v>1</v>
      </c>
      <c r="C49" s="5">
        <v>113</v>
      </c>
      <c r="D49" s="22">
        <v>5180202</v>
      </c>
      <c r="E49" s="27"/>
      <c r="F49" s="45"/>
      <c r="G49" s="39"/>
      <c r="H49" s="39"/>
    </row>
    <row r="50" spans="1:8" ht="12.75" customHeight="1" hidden="1">
      <c r="A50" s="48" t="s">
        <v>14</v>
      </c>
      <c r="B50" s="8">
        <v>1</v>
      </c>
      <c r="C50" s="6">
        <v>113</v>
      </c>
      <c r="D50" s="9">
        <v>5180202</v>
      </c>
      <c r="E50" s="26"/>
      <c r="F50" s="50"/>
      <c r="G50" s="39"/>
      <c r="H50" s="39"/>
    </row>
    <row r="51" spans="1:8" ht="12.75" customHeight="1" hidden="1">
      <c r="A51" s="48" t="s">
        <v>15</v>
      </c>
      <c r="B51" s="8">
        <v>1</v>
      </c>
      <c r="C51" s="6">
        <v>113</v>
      </c>
      <c r="D51" s="9">
        <v>5180202</v>
      </c>
      <c r="E51" s="26"/>
      <c r="F51" s="50"/>
      <c r="G51" s="39"/>
      <c r="H51" s="39"/>
    </row>
    <row r="52" spans="1:8" ht="12.75" customHeight="1">
      <c r="A52" s="44" t="s">
        <v>106</v>
      </c>
      <c r="B52" s="21">
        <v>1</v>
      </c>
      <c r="C52" s="5">
        <v>113</v>
      </c>
      <c r="D52" s="9"/>
      <c r="E52" s="26"/>
      <c r="F52" s="49">
        <f>F53</f>
        <v>1938.96</v>
      </c>
      <c r="G52" s="39"/>
      <c r="H52" s="39"/>
    </row>
    <row r="53" spans="1:8" ht="22.5">
      <c r="A53" s="44" t="s">
        <v>107</v>
      </c>
      <c r="B53" s="21">
        <v>1</v>
      </c>
      <c r="C53" s="5">
        <v>113</v>
      </c>
      <c r="D53" s="22">
        <v>960400</v>
      </c>
      <c r="E53" s="26"/>
      <c r="F53" s="49">
        <f>F54</f>
        <v>1938.96</v>
      </c>
      <c r="G53" s="39"/>
      <c r="H53" s="39"/>
    </row>
    <row r="54" spans="1:8" ht="22.5">
      <c r="A54" s="44" t="s">
        <v>110</v>
      </c>
      <c r="B54" s="21">
        <v>1</v>
      </c>
      <c r="C54" s="5">
        <v>113</v>
      </c>
      <c r="D54" s="22">
        <v>960400</v>
      </c>
      <c r="E54" s="33" t="s">
        <v>98</v>
      </c>
      <c r="F54" s="45">
        <v>1938.96</v>
      </c>
      <c r="G54" s="39"/>
      <c r="H54" s="39"/>
    </row>
    <row r="55" spans="1:8" ht="12.75" customHeight="1">
      <c r="A55" s="48"/>
      <c r="B55" s="8"/>
      <c r="C55" s="6"/>
      <c r="D55" s="9"/>
      <c r="E55" s="26"/>
      <c r="F55" s="50"/>
      <c r="G55" s="39"/>
      <c r="H55" s="39"/>
    </row>
    <row r="56" spans="1:8" ht="12.75" customHeight="1">
      <c r="A56" s="42" t="s">
        <v>28</v>
      </c>
      <c r="B56" s="21">
        <v>2</v>
      </c>
      <c r="C56" s="5">
        <v>0</v>
      </c>
      <c r="D56" s="22">
        <v>0</v>
      </c>
      <c r="E56" s="27"/>
      <c r="F56" s="45">
        <f>F57</f>
        <v>1822.384</v>
      </c>
      <c r="G56" s="28">
        <f aca="true" t="shared" si="4" ref="G56:H58">G57</f>
        <v>1913.5</v>
      </c>
      <c r="H56" s="28">
        <f t="shared" si="4"/>
        <v>2009.2</v>
      </c>
    </row>
    <row r="57" spans="1:8" ht="12.75">
      <c r="A57" s="42" t="s">
        <v>29</v>
      </c>
      <c r="B57" s="21">
        <v>2</v>
      </c>
      <c r="C57" s="5">
        <v>203</v>
      </c>
      <c r="D57" s="22">
        <v>0</v>
      </c>
      <c r="E57" s="27"/>
      <c r="F57" s="45">
        <f>F58</f>
        <v>1822.384</v>
      </c>
      <c r="G57" s="28">
        <f t="shared" si="4"/>
        <v>1913.5</v>
      </c>
      <c r="H57" s="28">
        <f t="shared" si="4"/>
        <v>2009.2</v>
      </c>
    </row>
    <row r="58" spans="1:8" ht="22.5">
      <c r="A58" s="43" t="s">
        <v>30</v>
      </c>
      <c r="B58" s="21">
        <v>2</v>
      </c>
      <c r="C58" s="5">
        <v>203</v>
      </c>
      <c r="D58" s="22">
        <v>13600</v>
      </c>
      <c r="E58" s="27"/>
      <c r="F58" s="45">
        <f>F59</f>
        <v>1822.384</v>
      </c>
      <c r="G58" s="28">
        <f t="shared" si="4"/>
        <v>1913.5</v>
      </c>
      <c r="H58" s="28">
        <f t="shared" si="4"/>
        <v>2009.2</v>
      </c>
    </row>
    <row r="59" spans="1:8" ht="12.75" customHeight="1">
      <c r="A59" s="18" t="s">
        <v>72</v>
      </c>
      <c r="B59" s="21">
        <v>2</v>
      </c>
      <c r="C59" s="5">
        <v>203</v>
      </c>
      <c r="D59" s="22">
        <v>13600</v>
      </c>
      <c r="E59" s="27" t="s">
        <v>71</v>
      </c>
      <c r="F59" s="45">
        <v>1822.384</v>
      </c>
      <c r="G59" s="28">
        <f>ROUND(F59*1.05,1)</f>
        <v>1913.5</v>
      </c>
      <c r="H59" s="28">
        <f>ROUND(G59*1.05,1)</f>
        <v>2009.2</v>
      </c>
    </row>
    <row r="60" spans="1:8" ht="12.75" customHeight="1">
      <c r="A60" s="20"/>
      <c r="B60" s="8"/>
      <c r="C60" s="6"/>
      <c r="D60" s="9"/>
      <c r="E60" s="26"/>
      <c r="F60" s="50"/>
      <c r="G60" s="39"/>
      <c r="H60" s="39"/>
    </row>
    <row r="61" spans="1:8" s="35" customFormat="1" ht="22.5">
      <c r="A61" s="29" t="s">
        <v>87</v>
      </c>
      <c r="B61" s="30">
        <v>3</v>
      </c>
      <c r="C61" s="31"/>
      <c r="D61" s="32"/>
      <c r="E61" s="33"/>
      <c r="F61" s="49">
        <f>F62</f>
        <v>3765.093</v>
      </c>
      <c r="G61" s="34">
        <f>G62</f>
        <v>3638.1</v>
      </c>
      <c r="H61" s="34">
        <f>H62</f>
        <v>3819.6</v>
      </c>
    </row>
    <row r="62" spans="1:8" s="35" customFormat="1" ht="24" customHeight="1">
      <c r="A62" s="29" t="s">
        <v>88</v>
      </c>
      <c r="B62" s="30">
        <v>3</v>
      </c>
      <c r="C62" s="31">
        <v>309</v>
      </c>
      <c r="D62" s="32"/>
      <c r="E62" s="33"/>
      <c r="F62" s="49">
        <f>F63+F66</f>
        <v>3765.093</v>
      </c>
      <c r="G62" s="34">
        <f>G63+G66</f>
        <v>3638.1</v>
      </c>
      <c r="H62" s="34">
        <f>H63+H66</f>
        <v>3819.6</v>
      </c>
    </row>
    <row r="63" spans="1:8" s="35" customFormat="1" ht="22.5">
      <c r="A63" s="29" t="s">
        <v>89</v>
      </c>
      <c r="B63" s="30">
        <v>3</v>
      </c>
      <c r="C63" s="31">
        <v>309</v>
      </c>
      <c r="D63" s="32">
        <v>2180200</v>
      </c>
      <c r="E63" s="33"/>
      <c r="F63" s="49">
        <f>F65+F64</f>
        <v>1788.293</v>
      </c>
      <c r="G63" s="34">
        <f>G65</f>
        <v>1562.5</v>
      </c>
      <c r="H63" s="34">
        <f>H65</f>
        <v>1640.1999999999998</v>
      </c>
    </row>
    <row r="64" spans="1:8" s="35" customFormat="1" ht="22.5">
      <c r="A64" s="18" t="s">
        <v>66</v>
      </c>
      <c r="B64" s="30">
        <v>3</v>
      </c>
      <c r="C64" s="31">
        <v>309</v>
      </c>
      <c r="D64" s="32">
        <v>2180200</v>
      </c>
      <c r="E64" s="33" t="s">
        <v>65</v>
      </c>
      <c r="F64" s="49">
        <v>300</v>
      </c>
      <c r="G64" s="34"/>
      <c r="H64" s="34"/>
    </row>
    <row r="65" spans="1:8" s="35" customFormat="1" ht="12.75" customHeight="1">
      <c r="A65" s="29" t="s">
        <v>90</v>
      </c>
      <c r="B65" s="30">
        <v>3</v>
      </c>
      <c r="C65" s="31">
        <v>309</v>
      </c>
      <c r="D65" s="32">
        <v>2180200</v>
      </c>
      <c r="E65" s="33" t="s">
        <v>70</v>
      </c>
      <c r="F65" s="49">
        <v>1488.293</v>
      </c>
      <c r="G65" s="28">
        <f>ROUND(F65*1.05,1)-0.2</f>
        <v>1562.5</v>
      </c>
      <c r="H65" s="28">
        <f>ROUND(G65*1.05,1)-0.4</f>
        <v>1640.1999999999998</v>
      </c>
    </row>
    <row r="66" spans="1:8" s="35" customFormat="1" ht="12.75" customHeight="1">
      <c r="A66" s="29" t="s">
        <v>96</v>
      </c>
      <c r="B66" s="30">
        <v>3</v>
      </c>
      <c r="C66" s="31">
        <v>309</v>
      </c>
      <c r="D66" s="32">
        <v>2190200</v>
      </c>
      <c r="E66" s="33"/>
      <c r="F66" s="49">
        <f>F67+F69+F68</f>
        <v>1976.8</v>
      </c>
      <c r="G66" s="34">
        <f>G67+G69</f>
        <v>2075.6</v>
      </c>
      <c r="H66" s="34">
        <f>H67+H69</f>
        <v>2179.4</v>
      </c>
    </row>
    <row r="67" spans="1:8" s="35" customFormat="1" ht="12.75" customHeight="1">
      <c r="A67" s="18" t="s">
        <v>63</v>
      </c>
      <c r="B67" s="30">
        <v>3</v>
      </c>
      <c r="C67" s="31">
        <v>309</v>
      </c>
      <c r="D67" s="32">
        <v>2190200</v>
      </c>
      <c r="E67" s="33" t="s">
        <v>73</v>
      </c>
      <c r="F67" s="49">
        <v>1856.7</v>
      </c>
      <c r="G67" s="28">
        <f>ROUND(F67*1.05,1)</f>
        <v>1949.5</v>
      </c>
      <c r="H67" s="28">
        <f>ROUND(G67*1.05,1)</f>
        <v>2047</v>
      </c>
    </row>
    <row r="68" spans="1:8" s="35" customFormat="1" ht="28.5" customHeight="1" hidden="1">
      <c r="A68" s="44" t="s">
        <v>110</v>
      </c>
      <c r="B68" s="30">
        <v>3</v>
      </c>
      <c r="C68" s="31">
        <v>309</v>
      </c>
      <c r="D68" s="32">
        <v>2190200</v>
      </c>
      <c r="E68" s="33" t="s">
        <v>98</v>
      </c>
      <c r="F68" s="49"/>
      <c r="G68" s="28"/>
      <c r="H68" s="28"/>
    </row>
    <row r="69" spans="1:8" s="35" customFormat="1" ht="12.75" customHeight="1">
      <c r="A69" s="18" t="s">
        <v>111</v>
      </c>
      <c r="B69" s="30">
        <v>3</v>
      </c>
      <c r="C69" s="31">
        <v>309</v>
      </c>
      <c r="D69" s="32">
        <v>2190200</v>
      </c>
      <c r="E69" s="33" t="s">
        <v>65</v>
      </c>
      <c r="F69" s="49">
        <v>120.1</v>
      </c>
      <c r="G69" s="28">
        <f>ROUND(F69*1.05,1)</f>
        <v>126.1</v>
      </c>
      <c r="H69" s="28">
        <f>ROUND(G69*1.05,1)</f>
        <v>132.4</v>
      </c>
    </row>
    <row r="70" spans="1:8" ht="12.75" customHeight="1">
      <c r="A70" s="20"/>
      <c r="B70" s="8"/>
      <c r="C70" s="6"/>
      <c r="D70" s="9"/>
      <c r="E70" s="26"/>
      <c r="F70" s="50"/>
      <c r="G70" s="39"/>
      <c r="H70" s="39"/>
    </row>
    <row r="71" spans="1:8" ht="12.75" customHeight="1" hidden="1">
      <c r="A71" s="17" t="s">
        <v>31</v>
      </c>
      <c r="B71" s="21">
        <v>4</v>
      </c>
      <c r="C71" s="5">
        <v>0</v>
      </c>
      <c r="D71" s="22">
        <v>0</v>
      </c>
      <c r="E71" s="27"/>
      <c r="F71" s="45">
        <f>F72</f>
        <v>0</v>
      </c>
      <c r="G71" s="28">
        <f>F71*1.055</f>
        <v>0</v>
      </c>
      <c r="H71" s="28">
        <f aca="true" t="shared" si="5" ref="H71:H76">G71*1.05</f>
        <v>0</v>
      </c>
    </row>
    <row r="72" spans="1:8" ht="12.75" customHeight="1" hidden="1">
      <c r="A72" s="17" t="s">
        <v>32</v>
      </c>
      <c r="B72" s="21">
        <v>4</v>
      </c>
      <c r="C72" s="5">
        <v>405</v>
      </c>
      <c r="D72" s="22">
        <v>0</v>
      </c>
      <c r="E72" s="27"/>
      <c r="F72" s="45">
        <f>F73</f>
        <v>0</v>
      </c>
      <c r="G72" s="28">
        <f>F72*1.055</f>
        <v>0</v>
      </c>
      <c r="H72" s="28">
        <f t="shared" si="5"/>
        <v>0</v>
      </c>
    </row>
    <row r="73" spans="1:8" ht="12.75" customHeight="1" hidden="1">
      <c r="A73" s="19" t="s">
        <v>33</v>
      </c>
      <c r="B73" s="21">
        <v>4</v>
      </c>
      <c r="C73" s="5">
        <v>405</v>
      </c>
      <c r="D73" s="22">
        <v>2639900</v>
      </c>
      <c r="E73" s="27"/>
      <c r="F73" s="45">
        <f>F74+F75+F76</f>
        <v>0</v>
      </c>
      <c r="G73" s="28">
        <f>F73*1.055</f>
        <v>0</v>
      </c>
      <c r="H73" s="28">
        <f t="shared" si="5"/>
        <v>0</v>
      </c>
    </row>
    <row r="74" spans="1:8" ht="12.75" customHeight="1" hidden="1">
      <c r="A74" s="18" t="s">
        <v>63</v>
      </c>
      <c r="B74" s="21">
        <v>4</v>
      </c>
      <c r="C74" s="5">
        <v>405</v>
      </c>
      <c r="D74" s="22">
        <v>2639900</v>
      </c>
      <c r="E74" s="27" t="s">
        <v>73</v>
      </c>
      <c r="F74" s="45"/>
      <c r="G74" s="28">
        <f>F74*1.05</f>
        <v>0</v>
      </c>
      <c r="H74" s="28">
        <f t="shared" si="5"/>
        <v>0</v>
      </c>
    </row>
    <row r="75" spans="1:8" ht="12.75" customHeight="1" hidden="1">
      <c r="A75" s="18" t="s">
        <v>69</v>
      </c>
      <c r="B75" s="21">
        <v>4</v>
      </c>
      <c r="C75" s="5">
        <v>405</v>
      </c>
      <c r="D75" s="22">
        <v>2639900</v>
      </c>
      <c r="E75" s="27" t="s">
        <v>68</v>
      </c>
      <c r="F75" s="45"/>
      <c r="G75" s="28">
        <f>F75*1.05</f>
        <v>0</v>
      </c>
      <c r="H75" s="28">
        <f t="shared" si="5"/>
        <v>0</v>
      </c>
    </row>
    <row r="76" spans="1:8" s="35" customFormat="1" ht="21.75" customHeight="1" hidden="1">
      <c r="A76" s="18" t="s">
        <v>66</v>
      </c>
      <c r="B76" s="30">
        <v>4</v>
      </c>
      <c r="C76" s="31">
        <v>405</v>
      </c>
      <c r="D76" s="32">
        <v>2639900</v>
      </c>
      <c r="E76" s="33" t="s">
        <v>65</v>
      </c>
      <c r="F76" s="49"/>
      <c r="G76" s="28">
        <f>F76*1.05</f>
        <v>0</v>
      </c>
      <c r="H76" s="28">
        <f t="shared" si="5"/>
        <v>0</v>
      </c>
    </row>
    <row r="77" spans="1:8" ht="12.75" customHeight="1" hidden="1">
      <c r="A77" s="20"/>
      <c r="B77" s="8"/>
      <c r="C77" s="6"/>
      <c r="D77" s="9"/>
      <c r="E77" s="26"/>
      <c r="F77" s="50"/>
      <c r="G77" s="39"/>
      <c r="H77" s="39"/>
    </row>
    <row r="78" spans="1:8" ht="12.75" customHeight="1" hidden="1">
      <c r="A78" s="17" t="s">
        <v>35</v>
      </c>
      <c r="B78" s="21">
        <v>5</v>
      </c>
      <c r="C78" s="5">
        <v>0</v>
      </c>
      <c r="D78" s="22">
        <v>0</v>
      </c>
      <c r="E78" s="27"/>
      <c r="F78" s="45">
        <f>F79</f>
        <v>0</v>
      </c>
      <c r="G78" s="28">
        <f>F78*1.05</f>
        <v>0</v>
      </c>
      <c r="H78" s="28">
        <f>G78*1.05</f>
        <v>0</v>
      </c>
    </row>
    <row r="79" spans="1:8" ht="12.75" customHeight="1" hidden="1">
      <c r="A79" s="17" t="s">
        <v>36</v>
      </c>
      <c r="B79" s="21">
        <v>5</v>
      </c>
      <c r="C79" s="5">
        <v>503</v>
      </c>
      <c r="D79" s="22">
        <v>0</v>
      </c>
      <c r="E79" s="27"/>
      <c r="F79" s="45">
        <f>F85</f>
        <v>0</v>
      </c>
      <c r="G79" s="28">
        <f>F79*1.05</f>
        <v>0</v>
      </c>
      <c r="H79" s="28">
        <f>G79*1.05</f>
        <v>0</v>
      </c>
    </row>
    <row r="80" spans="1:8" ht="12.75" customHeight="1" hidden="1">
      <c r="A80" s="19" t="s">
        <v>37</v>
      </c>
      <c r="B80" s="21">
        <v>5</v>
      </c>
      <c r="C80" s="5">
        <v>503</v>
      </c>
      <c r="D80" s="22">
        <v>6000200</v>
      </c>
      <c r="E80" s="27"/>
      <c r="F80" s="45"/>
      <c r="G80" s="28">
        <f>F80*1.055</f>
        <v>0</v>
      </c>
      <c r="H80" s="28">
        <f aca="true" t="shared" si="6" ref="H80:H86">G80*1.05</f>
        <v>0</v>
      </c>
    </row>
    <row r="81" spans="1:8" ht="21.75" customHeight="1" hidden="1">
      <c r="A81" s="18" t="s">
        <v>9</v>
      </c>
      <c r="B81" s="21">
        <v>5</v>
      </c>
      <c r="C81" s="5">
        <v>503</v>
      </c>
      <c r="D81" s="22">
        <v>6000200</v>
      </c>
      <c r="E81" s="27"/>
      <c r="F81" s="45"/>
      <c r="G81" s="28">
        <f>F81*1.055</f>
        <v>0</v>
      </c>
      <c r="H81" s="28">
        <f t="shared" si="6"/>
        <v>0</v>
      </c>
    </row>
    <row r="82" spans="1:8" ht="12.75" customHeight="1" hidden="1">
      <c r="A82" s="18" t="s">
        <v>10</v>
      </c>
      <c r="B82" s="21">
        <v>5</v>
      </c>
      <c r="C82" s="5">
        <v>503</v>
      </c>
      <c r="D82" s="22">
        <v>6000200</v>
      </c>
      <c r="E82" s="27"/>
      <c r="F82" s="45"/>
      <c r="G82" s="28">
        <f>F82*1.055</f>
        <v>0</v>
      </c>
      <c r="H82" s="28">
        <f t="shared" si="6"/>
        <v>0</v>
      </c>
    </row>
    <row r="83" spans="1:8" ht="12.75" customHeight="1" hidden="1">
      <c r="A83" s="20" t="s">
        <v>14</v>
      </c>
      <c r="B83" s="8">
        <v>5</v>
      </c>
      <c r="C83" s="6">
        <v>503</v>
      </c>
      <c r="D83" s="9">
        <v>6000200</v>
      </c>
      <c r="E83" s="26"/>
      <c r="F83" s="50"/>
      <c r="G83" s="28">
        <f>F83*1.055</f>
        <v>0</v>
      </c>
      <c r="H83" s="28">
        <f t="shared" si="6"/>
        <v>0</v>
      </c>
    </row>
    <row r="84" spans="1:8" ht="12.75" customHeight="1" hidden="1">
      <c r="A84" s="20" t="s">
        <v>20</v>
      </c>
      <c r="B84" s="8">
        <v>5</v>
      </c>
      <c r="C84" s="6">
        <v>503</v>
      </c>
      <c r="D84" s="9">
        <v>6000200</v>
      </c>
      <c r="E84" s="26"/>
      <c r="F84" s="50"/>
      <c r="G84" s="28">
        <f>F84*1.055</f>
        <v>0</v>
      </c>
      <c r="H84" s="28">
        <f t="shared" si="6"/>
        <v>0</v>
      </c>
    </row>
    <row r="85" spans="1:8" ht="21.75" customHeight="1" hidden="1">
      <c r="A85" s="19" t="s">
        <v>38</v>
      </c>
      <c r="B85" s="21">
        <v>5</v>
      </c>
      <c r="C85" s="5">
        <v>503</v>
      </c>
      <c r="D85" s="22">
        <v>6000500</v>
      </c>
      <c r="E85" s="27"/>
      <c r="F85" s="45">
        <f>F86</f>
        <v>0</v>
      </c>
      <c r="G85" s="28">
        <f>F85*1.05</f>
        <v>0</v>
      </c>
      <c r="H85" s="28">
        <f t="shared" si="6"/>
        <v>0</v>
      </c>
    </row>
    <row r="86" spans="1:8" ht="21.75" customHeight="1" hidden="1">
      <c r="A86" s="18" t="s">
        <v>66</v>
      </c>
      <c r="B86" s="21">
        <v>5</v>
      </c>
      <c r="C86" s="5">
        <v>503</v>
      </c>
      <c r="D86" s="22">
        <v>6000500</v>
      </c>
      <c r="E86" s="27" t="s">
        <v>68</v>
      </c>
      <c r="F86" s="45"/>
      <c r="G86" s="28">
        <f>F86*1.05</f>
        <v>0</v>
      </c>
      <c r="H86" s="28">
        <f t="shared" si="6"/>
        <v>0</v>
      </c>
    </row>
    <row r="87" spans="1:8" ht="12.75" customHeight="1" hidden="1">
      <c r="A87" s="20"/>
      <c r="B87" s="8"/>
      <c r="C87" s="6"/>
      <c r="D87" s="9"/>
      <c r="E87" s="26"/>
      <c r="F87" s="50"/>
      <c r="G87" s="39"/>
      <c r="H87" s="39"/>
    </row>
    <row r="88" spans="1:8" s="35" customFormat="1" ht="12.75" customHeight="1">
      <c r="A88" s="29" t="s">
        <v>99</v>
      </c>
      <c r="B88" s="30">
        <v>4</v>
      </c>
      <c r="C88" s="31"/>
      <c r="D88" s="32"/>
      <c r="E88" s="33"/>
      <c r="F88" s="49">
        <f>F89</f>
        <v>13316.251999999999</v>
      </c>
      <c r="G88" s="34">
        <f aca="true" t="shared" si="7" ref="G88:H90">G89</f>
        <v>12931.2</v>
      </c>
      <c r="H88" s="34">
        <f t="shared" si="7"/>
        <v>13577.8</v>
      </c>
    </row>
    <row r="89" spans="1:8" s="35" customFormat="1" ht="12.75" customHeight="1">
      <c r="A89" s="29" t="s">
        <v>100</v>
      </c>
      <c r="B89" s="30">
        <v>4</v>
      </c>
      <c r="C89" s="31">
        <v>409</v>
      </c>
      <c r="D89" s="32"/>
      <c r="E89" s="33"/>
      <c r="F89" s="49">
        <f>F90</f>
        <v>13316.251999999999</v>
      </c>
      <c r="G89" s="34">
        <f t="shared" si="7"/>
        <v>12931.2</v>
      </c>
      <c r="H89" s="34">
        <f t="shared" si="7"/>
        <v>13577.8</v>
      </c>
    </row>
    <row r="90" spans="1:8" s="35" customFormat="1" ht="26.25" customHeight="1">
      <c r="A90" s="29" t="s">
        <v>101</v>
      </c>
      <c r="B90" s="30">
        <v>4</v>
      </c>
      <c r="C90" s="31">
        <v>409</v>
      </c>
      <c r="D90" s="32">
        <v>3150200</v>
      </c>
      <c r="E90" s="33"/>
      <c r="F90" s="49">
        <f>F91</f>
        <v>13316.251999999999</v>
      </c>
      <c r="G90" s="34">
        <f t="shared" si="7"/>
        <v>12931.2</v>
      </c>
      <c r="H90" s="34">
        <f t="shared" si="7"/>
        <v>13577.8</v>
      </c>
    </row>
    <row r="91" spans="1:8" s="35" customFormat="1" ht="25.5" customHeight="1">
      <c r="A91" s="29" t="s">
        <v>101</v>
      </c>
      <c r="B91" s="30">
        <v>4</v>
      </c>
      <c r="C91" s="31">
        <v>409</v>
      </c>
      <c r="D91" s="32">
        <v>3150210</v>
      </c>
      <c r="E91" s="33"/>
      <c r="F91" s="49">
        <f>F93+F92</f>
        <v>13316.251999999999</v>
      </c>
      <c r="G91" s="34">
        <f>G93</f>
        <v>12931.2</v>
      </c>
      <c r="H91" s="34">
        <f>H93</f>
        <v>13577.8</v>
      </c>
    </row>
    <row r="92" spans="1:8" s="35" customFormat="1" ht="25.5" customHeight="1">
      <c r="A92" s="29" t="s">
        <v>113</v>
      </c>
      <c r="B92" s="30">
        <v>4</v>
      </c>
      <c r="C92" s="31">
        <v>409</v>
      </c>
      <c r="D92" s="32">
        <v>3150210</v>
      </c>
      <c r="E92" s="33" t="s">
        <v>68</v>
      </c>
      <c r="F92" s="49">
        <v>1000.81</v>
      </c>
      <c r="G92" s="34"/>
      <c r="H92" s="34"/>
    </row>
    <row r="93" spans="1:8" s="35" customFormat="1" ht="12.75" customHeight="1">
      <c r="A93" s="18" t="s">
        <v>111</v>
      </c>
      <c r="B93" s="30">
        <v>4</v>
      </c>
      <c r="C93" s="31">
        <v>409</v>
      </c>
      <c r="D93" s="32">
        <v>3150210</v>
      </c>
      <c r="E93" s="33" t="s">
        <v>65</v>
      </c>
      <c r="F93" s="49">
        <v>12315.442</v>
      </c>
      <c r="G93" s="28">
        <f>ROUND(F93*1.05,1)</f>
        <v>12931.2</v>
      </c>
      <c r="H93" s="28">
        <f>ROUND(G93*1.05,1)</f>
        <v>13577.8</v>
      </c>
    </row>
    <row r="94" spans="1:8" s="35" customFormat="1" ht="12.75" customHeight="1">
      <c r="A94" s="29"/>
      <c r="B94" s="30"/>
      <c r="C94" s="31"/>
      <c r="D94" s="32"/>
      <c r="E94" s="33"/>
      <c r="F94" s="49"/>
      <c r="G94" s="28"/>
      <c r="H94" s="28"/>
    </row>
    <row r="95" spans="1:8" s="35" customFormat="1" ht="12.75" customHeight="1">
      <c r="A95" s="29" t="s">
        <v>35</v>
      </c>
      <c r="B95" s="30">
        <v>5</v>
      </c>
      <c r="C95" s="31"/>
      <c r="D95" s="32"/>
      <c r="E95" s="33"/>
      <c r="F95" s="49">
        <f>F96</f>
        <v>15919.721000000001</v>
      </c>
      <c r="G95" s="28"/>
      <c r="H95" s="28"/>
    </row>
    <row r="96" spans="1:8" s="35" customFormat="1" ht="12.75" customHeight="1">
      <c r="A96" s="29" t="s">
        <v>36</v>
      </c>
      <c r="B96" s="30">
        <v>5</v>
      </c>
      <c r="C96" s="31">
        <v>503</v>
      </c>
      <c r="D96" s="32"/>
      <c r="E96" s="33"/>
      <c r="F96" s="49">
        <f>F97+F99</f>
        <v>15919.721000000001</v>
      </c>
      <c r="G96" s="28"/>
      <c r="H96" s="28"/>
    </row>
    <row r="97" spans="1:8" s="35" customFormat="1" ht="12.75" customHeight="1">
      <c r="A97" s="29" t="s">
        <v>105</v>
      </c>
      <c r="B97" s="30">
        <v>5</v>
      </c>
      <c r="C97" s="31">
        <v>503</v>
      </c>
      <c r="D97" s="32">
        <v>6000100</v>
      </c>
      <c r="E97" s="33"/>
      <c r="F97" s="49">
        <f>F98</f>
        <v>1000.2</v>
      </c>
      <c r="G97" s="28"/>
      <c r="H97" s="28"/>
    </row>
    <row r="98" spans="1:8" ht="22.5">
      <c r="A98" s="18" t="s">
        <v>111</v>
      </c>
      <c r="B98" s="30">
        <v>5</v>
      </c>
      <c r="C98" s="31">
        <v>503</v>
      </c>
      <c r="D98" s="32">
        <v>6000100</v>
      </c>
      <c r="E98" s="33" t="s">
        <v>65</v>
      </c>
      <c r="F98" s="49">
        <v>1000.2</v>
      </c>
      <c r="G98" s="39"/>
      <c r="H98" s="39"/>
    </row>
    <row r="99" spans="1:8" ht="22.5">
      <c r="A99" s="29" t="s">
        <v>109</v>
      </c>
      <c r="B99" s="30">
        <v>5</v>
      </c>
      <c r="C99" s="31">
        <v>503</v>
      </c>
      <c r="D99" s="32">
        <v>6000500</v>
      </c>
      <c r="E99" s="33"/>
      <c r="F99" s="49">
        <f>F100+F101</f>
        <v>14919.521</v>
      </c>
      <c r="G99" s="39"/>
      <c r="H99" s="39"/>
    </row>
    <row r="100" spans="1:8" ht="22.5">
      <c r="A100" s="29" t="s">
        <v>112</v>
      </c>
      <c r="B100" s="30">
        <v>5</v>
      </c>
      <c r="C100" s="31">
        <v>503</v>
      </c>
      <c r="D100" s="32">
        <v>6000500</v>
      </c>
      <c r="E100" s="33" t="s">
        <v>68</v>
      </c>
      <c r="F100" s="49">
        <v>11019.521</v>
      </c>
      <c r="G100" s="39"/>
      <c r="H100" s="39"/>
    </row>
    <row r="101" spans="1:8" ht="22.5">
      <c r="A101" s="18" t="s">
        <v>111</v>
      </c>
      <c r="B101" s="30">
        <v>5</v>
      </c>
      <c r="C101" s="31">
        <v>503</v>
      </c>
      <c r="D101" s="32">
        <v>6000500</v>
      </c>
      <c r="E101" s="33" t="s">
        <v>65</v>
      </c>
      <c r="F101" s="49">
        <v>3900</v>
      </c>
      <c r="G101" s="39"/>
      <c r="H101" s="39"/>
    </row>
    <row r="102" spans="1:8" ht="12.75">
      <c r="A102" s="29"/>
      <c r="B102" s="30"/>
      <c r="C102" s="31"/>
      <c r="D102" s="32"/>
      <c r="E102" s="33"/>
      <c r="F102" s="50"/>
      <c r="G102" s="39"/>
      <c r="H102" s="39"/>
    </row>
    <row r="103" spans="1:8" ht="12.75" customHeight="1">
      <c r="A103" s="17" t="s">
        <v>39</v>
      </c>
      <c r="B103" s="21">
        <v>7</v>
      </c>
      <c r="C103" s="5">
        <v>0</v>
      </c>
      <c r="D103" s="22">
        <v>0</v>
      </c>
      <c r="E103" s="27"/>
      <c r="F103" s="45">
        <f>F104+F108+F121</f>
        <v>739732.957</v>
      </c>
      <c r="G103" s="28">
        <f>G104+G108+G121</f>
        <v>774975.9</v>
      </c>
      <c r="H103" s="28">
        <f>H104+H108+H121</f>
        <v>813724.8</v>
      </c>
    </row>
    <row r="104" spans="1:8" ht="12.75" customHeight="1">
      <c r="A104" s="17" t="s">
        <v>40</v>
      </c>
      <c r="B104" s="21">
        <v>7</v>
      </c>
      <c r="C104" s="5">
        <v>701</v>
      </c>
      <c r="D104" s="22">
        <v>0</v>
      </c>
      <c r="E104" s="27"/>
      <c r="F104" s="45">
        <f>F105</f>
        <v>112903.56</v>
      </c>
      <c r="G104" s="28">
        <f>G105</f>
        <v>118548.7</v>
      </c>
      <c r="H104" s="28">
        <f>H105</f>
        <v>124476.1</v>
      </c>
    </row>
    <row r="105" spans="1:8" ht="12.75">
      <c r="A105" s="19" t="s">
        <v>33</v>
      </c>
      <c r="B105" s="21">
        <v>7</v>
      </c>
      <c r="C105" s="5">
        <v>701</v>
      </c>
      <c r="D105" s="22">
        <v>4209900</v>
      </c>
      <c r="E105" s="27"/>
      <c r="F105" s="45">
        <f>F106+F107</f>
        <v>112903.56</v>
      </c>
      <c r="G105" s="28">
        <f>G106+G107</f>
        <v>118548.7</v>
      </c>
      <c r="H105" s="28">
        <f>H106+H107</f>
        <v>124476.1</v>
      </c>
    </row>
    <row r="106" spans="1:8" ht="33.75">
      <c r="A106" s="18" t="s">
        <v>76</v>
      </c>
      <c r="B106" s="21">
        <v>7</v>
      </c>
      <c r="C106" s="5">
        <v>701</v>
      </c>
      <c r="D106" s="22">
        <v>4209900</v>
      </c>
      <c r="E106" s="27" t="s">
        <v>74</v>
      </c>
      <c r="F106" s="45">
        <v>111548.86</v>
      </c>
      <c r="G106" s="28">
        <f>ROUND(F106*1.05,1)</f>
        <v>117126.3</v>
      </c>
      <c r="H106" s="28">
        <f>ROUND(G106*1.05,1)</f>
        <v>122982.6</v>
      </c>
    </row>
    <row r="107" spans="1:8" ht="12.75" customHeight="1">
      <c r="A107" s="18" t="s">
        <v>77</v>
      </c>
      <c r="B107" s="21">
        <v>7</v>
      </c>
      <c r="C107" s="5">
        <v>701</v>
      </c>
      <c r="D107" s="22">
        <v>4209900</v>
      </c>
      <c r="E107" s="27" t="s">
        <v>75</v>
      </c>
      <c r="F107" s="45">
        <v>1354.7</v>
      </c>
      <c r="G107" s="28">
        <f>ROUND(F107*1.05,1)</f>
        <v>1422.4</v>
      </c>
      <c r="H107" s="28">
        <f>ROUND(G107*1.05,1)</f>
        <v>1493.5</v>
      </c>
    </row>
    <row r="108" spans="1:8" ht="12.75" customHeight="1">
      <c r="A108" s="17" t="s">
        <v>41</v>
      </c>
      <c r="B108" s="21">
        <v>7</v>
      </c>
      <c r="C108" s="5">
        <v>702</v>
      </c>
      <c r="D108" s="22">
        <v>0</v>
      </c>
      <c r="E108" s="27"/>
      <c r="F108" s="45">
        <f>F109+F112+F119</f>
        <v>610755.453</v>
      </c>
      <c r="G108" s="28">
        <f>G109+G112+G119</f>
        <v>641286.9</v>
      </c>
      <c r="H108" s="28">
        <f>H109+H112+H119</f>
        <v>673351.3</v>
      </c>
    </row>
    <row r="109" spans="1:8" ht="12.75">
      <c r="A109" s="19" t="s">
        <v>33</v>
      </c>
      <c r="B109" s="21">
        <v>7</v>
      </c>
      <c r="C109" s="5">
        <v>702</v>
      </c>
      <c r="D109" s="22">
        <v>4219900</v>
      </c>
      <c r="E109" s="27"/>
      <c r="F109" s="45">
        <f>F110+F111</f>
        <v>552492.152</v>
      </c>
      <c r="G109" s="28">
        <f>G110+G111</f>
        <v>580116.8</v>
      </c>
      <c r="H109" s="28">
        <f>H110+H111</f>
        <v>609122.6000000001</v>
      </c>
    </row>
    <row r="110" spans="1:8" ht="21.75" customHeight="1">
      <c r="A110" s="18" t="s">
        <v>76</v>
      </c>
      <c r="B110" s="21">
        <v>7</v>
      </c>
      <c r="C110" s="5">
        <v>702</v>
      </c>
      <c r="D110" s="22">
        <v>4219900</v>
      </c>
      <c r="E110" s="27" t="s">
        <v>74</v>
      </c>
      <c r="F110" s="45">
        <v>529885.993</v>
      </c>
      <c r="G110" s="28">
        <f>ROUND(F110*1.05,1)</f>
        <v>556380.3</v>
      </c>
      <c r="H110" s="28">
        <f>ROUND(G110*1.05,1)</f>
        <v>584199.3</v>
      </c>
    </row>
    <row r="111" spans="1:8" ht="12.75" customHeight="1">
      <c r="A111" s="18" t="s">
        <v>77</v>
      </c>
      <c r="B111" s="21">
        <v>7</v>
      </c>
      <c r="C111" s="5">
        <v>702</v>
      </c>
      <c r="D111" s="22">
        <v>4219900</v>
      </c>
      <c r="E111" s="27" t="s">
        <v>75</v>
      </c>
      <c r="F111" s="45">
        <v>22606.159</v>
      </c>
      <c r="G111" s="28">
        <f>ROUND(F111*1.05,1)</f>
        <v>23736.5</v>
      </c>
      <c r="H111" s="28">
        <f>ROUND(G111*1.05,1)</f>
        <v>24923.3</v>
      </c>
    </row>
    <row r="112" spans="1:8" ht="12.75">
      <c r="A112" s="19" t="s">
        <v>33</v>
      </c>
      <c r="B112" s="21">
        <v>7</v>
      </c>
      <c r="C112" s="5">
        <v>702</v>
      </c>
      <c r="D112" s="22">
        <v>4239900</v>
      </c>
      <c r="E112" s="27"/>
      <c r="F112" s="45">
        <f>F117+F118+F116+F114+F113+F115</f>
        <v>49810.701</v>
      </c>
      <c r="G112" s="28">
        <f>G117+G118+G116+G114+G113</f>
        <v>52294.899999999994</v>
      </c>
      <c r="H112" s="28">
        <f>H117+H118+H116+H114+H113</f>
        <v>54909.7</v>
      </c>
    </row>
    <row r="113" spans="1:8" ht="12.75">
      <c r="A113" s="18" t="s">
        <v>63</v>
      </c>
      <c r="B113" s="21">
        <v>7</v>
      </c>
      <c r="C113" s="5">
        <v>702</v>
      </c>
      <c r="D113" s="22">
        <v>4239900</v>
      </c>
      <c r="E113" s="27" t="s">
        <v>73</v>
      </c>
      <c r="F113" s="45">
        <v>8260.326</v>
      </c>
      <c r="G113" s="28">
        <f aca="true" t="shared" si="8" ref="G113:H117">ROUND(F113*1.05,1)</f>
        <v>8673.3</v>
      </c>
      <c r="H113" s="28">
        <f t="shared" si="8"/>
        <v>9107</v>
      </c>
    </row>
    <row r="114" spans="1:8" ht="22.5">
      <c r="A114" s="18" t="s">
        <v>80</v>
      </c>
      <c r="B114" s="21">
        <v>7</v>
      </c>
      <c r="C114" s="5">
        <v>702</v>
      </c>
      <c r="D114" s="22">
        <v>4239900</v>
      </c>
      <c r="E114" s="27" t="s">
        <v>79</v>
      </c>
      <c r="F114" s="45">
        <v>388.8</v>
      </c>
      <c r="G114" s="28">
        <f t="shared" si="8"/>
        <v>408.2</v>
      </c>
      <c r="H114" s="28">
        <f t="shared" si="8"/>
        <v>428.6</v>
      </c>
    </row>
    <row r="115" spans="1:8" ht="25.5" customHeight="1">
      <c r="A115" s="44" t="s">
        <v>110</v>
      </c>
      <c r="B115" s="21">
        <v>7</v>
      </c>
      <c r="C115" s="5">
        <v>702</v>
      </c>
      <c r="D115" s="22">
        <v>4239900</v>
      </c>
      <c r="E115" s="27" t="s">
        <v>98</v>
      </c>
      <c r="F115" s="45">
        <v>6</v>
      </c>
      <c r="G115" s="28">
        <f t="shared" si="8"/>
        <v>6.3</v>
      </c>
      <c r="H115" s="28">
        <f t="shared" si="8"/>
        <v>6.6</v>
      </c>
    </row>
    <row r="116" spans="1:8" ht="22.5">
      <c r="A116" s="18" t="s">
        <v>66</v>
      </c>
      <c r="B116" s="21">
        <v>7</v>
      </c>
      <c r="C116" s="5">
        <v>702</v>
      </c>
      <c r="D116" s="22">
        <v>4239900</v>
      </c>
      <c r="E116" s="27" t="s">
        <v>65</v>
      </c>
      <c r="F116" s="45">
        <v>209.5</v>
      </c>
      <c r="G116" s="28">
        <f t="shared" si="8"/>
        <v>220</v>
      </c>
      <c r="H116" s="28">
        <f t="shared" si="8"/>
        <v>231</v>
      </c>
    </row>
    <row r="117" spans="1:8" ht="33.75">
      <c r="A117" s="18" t="s">
        <v>76</v>
      </c>
      <c r="B117" s="21">
        <v>7</v>
      </c>
      <c r="C117" s="5">
        <v>702</v>
      </c>
      <c r="D117" s="22">
        <v>4239900</v>
      </c>
      <c r="E117" s="27" t="s">
        <v>74</v>
      </c>
      <c r="F117" s="45">
        <v>40946.075</v>
      </c>
      <c r="G117" s="28">
        <f t="shared" si="8"/>
        <v>42993.4</v>
      </c>
      <c r="H117" s="28">
        <f t="shared" si="8"/>
        <v>45143.1</v>
      </c>
    </row>
    <row r="118" spans="1:8" ht="12.75" customHeight="1" hidden="1">
      <c r="A118" s="18" t="s">
        <v>77</v>
      </c>
      <c r="B118" s="21">
        <v>7</v>
      </c>
      <c r="C118" s="5">
        <v>702</v>
      </c>
      <c r="D118" s="22">
        <v>4239900</v>
      </c>
      <c r="E118" s="27" t="s">
        <v>75</v>
      </c>
      <c r="F118" s="45"/>
      <c r="G118" s="28">
        <f>F118*1.05</f>
        <v>0</v>
      </c>
      <c r="H118" s="28">
        <f>G118*1.05</f>
        <v>0</v>
      </c>
    </row>
    <row r="119" spans="1:8" ht="21.75" customHeight="1">
      <c r="A119" s="19" t="s">
        <v>78</v>
      </c>
      <c r="B119" s="21">
        <v>7</v>
      </c>
      <c r="C119" s="5">
        <v>702</v>
      </c>
      <c r="D119" s="22">
        <v>5200902</v>
      </c>
      <c r="E119" s="27"/>
      <c r="F119" s="45">
        <f>F120</f>
        <v>8452.6</v>
      </c>
      <c r="G119" s="28">
        <f>G120</f>
        <v>8875.2</v>
      </c>
      <c r="H119" s="28">
        <f>H120</f>
        <v>9319</v>
      </c>
    </row>
    <row r="120" spans="1:8" ht="21.75" customHeight="1">
      <c r="A120" s="18" t="s">
        <v>76</v>
      </c>
      <c r="B120" s="21">
        <v>7</v>
      </c>
      <c r="C120" s="5">
        <v>702</v>
      </c>
      <c r="D120" s="22">
        <v>5200902</v>
      </c>
      <c r="E120" s="27" t="s">
        <v>74</v>
      </c>
      <c r="F120" s="45">
        <v>8452.6</v>
      </c>
      <c r="G120" s="28">
        <f>ROUND(F120*1.05,1)</f>
        <v>8875.2</v>
      </c>
      <c r="H120" s="28">
        <f>ROUND(G120*1.05,1)</f>
        <v>9319</v>
      </c>
    </row>
    <row r="121" spans="1:8" ht="12.75" customHeight="1">
      <c r="A121" s="17" t="s">
        <v>42</v>
      </c>
      <c r="B121" s="21">
        <v>7</v>
      </c>
      <c r="C121" s="5">
        <v>709</v>
      </c>
      <c r="D121" s="22">
        <v>0</v>
      </c>
      <c r="E121" s="27"/>
      <c r="F121" s="45">
        <f>F122+F128+F134+F126</f>
        <v>16073.944000000001</v>
      </c>
      <c r="G121" s="28">
        <f>G122+G128</f>
        <v>15140.3</v>
      </c>
      <c r="H121" s="28">
        <f>H122+H128</f>
        <v>15897.4</v>
      </c>
    </row>
    <row r="122" spans="1:8" ht="12.75" customHeight="1">
      <c r="A122" s="19" t="s">
        <v>11</v>
      </c>
      <c r="B122" s="21">
        <v>7</v>
      </c>
      <c r="C122" s="5">
        <v>709</v>
      </c>
      <c r="D122" s="22">
        <v>20400</v>
      </c>
      <c r="E122" s="27"/>
      <c r="F122" s="45">
        <f>F123+F125+F124</f>
        <v>5118.1</v>
      </c>
      <c r="G122" s="28">
        <f>G123+G125</f>
        <v>5159.4</v>
      </c>
      <c r="H122" s="28">
        <f>H123+H125</f>
        <v>5417.4</v>
      </c>
    </row>
    <row r="123" spans="1:8" ht="12.75">
      <c r="A123" s="18" t="s">
        <v>63</v>
      </c>
      <c r="B123" s="21">
        <v>7</v>
      </c>
      <c r="C123" s="5">
        <v>709</v>
      </c>
      <c r="D123" s="22">
        <v>20400</v>
      </c>
      <c r="E123" s="27" t="s">
        <v>64</v>
      </c>
      <c r="F123" s="45">
        <v>2811.074</v>
      </c>
      <c r="G123" s="28">
        <f>ROUND(F123*1.05,1)</f>
        <v>2951.6</v>
      </c>
      <c r="H123" s="28">
        <f>ROUND(G123*1.05,1)</f>
        <v>3099.2</v>
      </c>
    </row>
    <row r="124" spans="1:8" ht="23.25" customHeight="1">
      <c r="A124" s="44" t="s">
        <v>110</v>
      </c>
      <c r="B124" s="21">
        <v>7</v>
      </c>
      <c r="C124" s="5">
        <v>709</v>
      </c>
      <c r="D124" s="22">
        <v>20400</v>
      </c>
      <c r="E124" s="27" t="s">
        <v>98</v>
      </c>
      <c r="F124" s="45">
        <v>204.322</v>
      </c>
      <c r="G124" s="28"/>
      <c r="H124" s="28"/>
    </row>
    <row r="125" spans="1:8" ht="22.5">
      <c r="A125" s="18" t="s">
        <v>111</v>
      </c>
      <c r="B125" s="21">
        <v>7</v>
      </c>
      <c r="C125" s="5">
        <v>709</v>
      </c>
      <c r="D125" s="22">
        <v>20400</v>
      </c>
      <c r="E125" s="27" t="s">
        <v>65</v>
      </c>
      <c r="F125" s="45">
        <v>2102.704</v>
      </c>
      <c r="G125" s="28">
        <f>ROUND(F125*1.05,1)</f>
        <v>2207.8</v>
      </c>
      <c r="H125" s="28">
        <f>ROUND(G125*1.05,1)</f>
        <v>2318.2</v>
      </c>
    </row>
    <row r="126" spans="1:8" ht="12.75">
      <c r="A126" s="18"/>
      <c r="B126" s="21">
        <v>7</v>
      </c>
      <c r="C126" s="5">
        <v>709</v>
      </c>
      <c r="D126" s="22">
        <v>960400</v>
      </c>
      <c r="E126" s="27"/>
      <c r="F126" s="45">
        <f>F127</f>
        <v>400</v>
      </c>
      <c r="G126" s="28"/>
      <c r="H126" s="28"/>
    </row>
    <row r="127" spans="1:8" ht="12.75">
      <c r="A127" s="18"/>
      <c r="B127" s="21">
        <v>7</v>
      </c>
      <c r="C127" s="5">
        <v>709</v>
      </c>
      <c r="D127" s="22">
        <v>960400</v>
      </c>
      <c r="E127" s="27" t="s">
        <v>98</v>
      </c>
      <c r="F127" s="45">
        <v>400</v>
      </c>
      <c r="G127" s="28"/>
      <c r="H127" s="28"/>
    </row>
    <row r="128" spans="1:8" ht="12.75">
      <c r="A128" s="19" t="s">
        <v>33</v>
      </c>
      <c r="B128" s="21">
        <v>7</v>
      </c>
      <c r="C128" s="5">
        <v>709</v>
      </c>
      <c r="D128" s="22">
        <v>4529900</v>
      </c>
      <c r="E128" s="27"/>
      <c r="F128" s="45">
        <f>F129+F130+F132+F131+F133</f>
        <v>10184.844000000001</v>
      </c>
      <c r="G128" s="28">
        <f>G129+G130+G132</f>
        <v>9980.9</v>
      </c>
      <c r="H128" s="28">
        <f>H129+H130+H132</f>
        <v>10480</v>
      </c>
    </row>
    <row r="129" spans="1:8" ht="12.75">
      <c r="A129" s="18" t="s">
        <v>63</v>
      </c>
      <c r="B129" s="21">
        <v>7</v>
      </c>
      <c r="C129" s="5">
        <v>709</v>
      </c>
      <c r="D129" s="22">
        <v>4529900</v>
      </c>
      <c r="E129" s="27" t="s">
        <v>73</v>
      </c>
      <c r="F129" s="45">
        <v>8477.807</v>
      </c>
      <c r="G129" s="28">
        <f aca="true" t="shared" si="9" ref="G129:H132">ROUND(F129*1.05,1)</f>
        <v>8901.7</v>
      </c>
      <c r="H129" s="28">
        <f t="shared" si="9"/>
        <v>9346.8</v>
      </c>
    </row>
    <row r="130" spans="1:8" ht="22.5">
      <c r="A130" s="18" t="s">
        <v>80</v>
      </c>
      <c r="B130" s="21">
        <v>7</v>
      </c>
      <c r="C130" s="5">
        <v>709</v>
      </c>
      <c r="D130" s="22">
        <v>4529900</v>
      </c>
      <c r="E130" s="27" t="s">
        <v>79</v>
      </c>
      <c r="F130" s="45">
        <v>87.5</v>
      </c>
      <c r="G130" s="28">
        <f t="shared" si="9"/>
        <v>91.9</v>
      </c>
      <c r="H130" s="28">
        <f t="shared" si="9"/>
        <v>96.5</v>
      </c>
    </row>
    <row r="131" spans="1:8" ht="25.5" customHeight="1">
      <c r="A131" s="44" t="s">
        <v>110</v>
      </c>
      <c r="B131" s="21">
        <v>7</v>
      </c>
      <c r="C131" s="5">
        <v>709</v>
      </c>
      <c r="D131" s="22">
        <v>4529900</v>
      </c>
      <c r="E131" s="27" t="s">
        <v>98</v>
      </c>
      <c r="F131" s="45">
        <v>675.309</v>
      </c>
      <c r="G131" s="28"/>
      <c r="H131" s="28"/>
    </row>
    <row r="132" spans="1:8" s="35" customFormat="1" ht="21.75" customHeight="1">
      <c r="A132" s="18" t="s">
        <v>111</v>
      </c>
      <c r="B132" s="30">
        <v>7</v>
      </c>
      <c r="C132" s="31">
        <v>709</v>
      </c>
      <c r="D132" s="32">
        <v>4529900</v>
      </c>
      <c r="E132" s="33" t="s">
        <v>65</v>
      </c>
      <c r="F132" s="49">
        <v>940.244</v>
      </c>
      <c r="G132" s="28">
        <f t="shared" si="9"/>
        <v>987.3</v>
      </c>
      <c r="H132" s="28">
        <f t="shared" si="9"/>
        <v>1036.7</v>
      </c>
    </row>
    <row r="133" spans="1:8" s="35" customFormat="1" ht="12.75">
      <c r="A133" s="18" t="s">
        <v>115</v>
      </c>
      <c r="B133" s="30">
        <v>7</v>
      </c>
      <c r="C133" s="31">
        <v>709</v>
      </c>
      <c r="D133" s="32">
        <v>4529900</v>
      </c>
      <c r="E133" s="33" t="s">
        <v>116</v>
      </c>
      <c r="F133" s="49">
        <v>3.984</v>
      </c>
      <c r="G133" s="28"/>
      <c r="H133" s="28"/>
    </row>
    <row r="134" spans="1:8" s="35" customFormat="1" ht="22.5">
      <c r="A134" s="18" t="s">
        <v>117</v>
      </c>
      <c r="B134" s="30">
        <v>7</v>
      </c>
      <c r="C134" s="31">
        <v>709</v>
      </c>
      <c r="D134" s="32">
        <v>5225002</v>
      </c>
      <c r="E134" s="33"/>
      <c r="F134" s="49">
        <f>F135</f>
        <v>371</v>
      </c>
      <c r="G134" s="28"/>
      <c r="H134" s="28"/>
    </row>
    <row r="135" spans="1:8" s="35" customFormat="1" ht="28.5" customHeight="1">
      <c r="A135" s="18" t="s">
        <v>118</v>
      </c>
      <c r="B135" s="30">
        <v>7</v>
      </c>
      <c r="C135" s="31">
        <v>709</v>
      </c>
      <c r="D135" s="32">
        <v>5225002</v>
      </c>
      <c r="E135" s="33" t="s">
        <v>98</v>
      </c>
      <c r="F135" s="49">
        <v>371</v>
      </c>
      <c r="G135" s="28"/>
      <c r="H135" s="28"/>
    </row>
    <row r="136" spans="1:8" ht="12.75" customHeight="1">
      <c r="A136" s="20"/>
      <c r="B136" s="8"/>
      <c r="C136" s="6"/>
      <c r="D136" s="9"/>
      <c r="E136" s="26"/>
      <c r="F136" s="50"/>
      <c r="G136" s="39"/>
      <c r="H136" s="39"/>
    </row>
    <row r="137" spans="1:8" ht="17.25" customHeight="1">
      <c r="A137" s="17" t="s">
        <v>43</v>
      </c>
      <c r="B137" s="21">
        <v>8</v>
      </c>
      <c r="C137" s="5">
        <v>0</v>
      </c>
      <c r="D137" s="22">
        <v>0</v>
      </c>
      <c r="E137" s="27"/>
      <c r="F137" s="45">
        <f>F138+F154</f>
        <v>30659.745000000003</v>
      </c>
      <c r="G137" s="28" t="e">
        <f>G138+G154</f>
        <v>#REF!</v>
      </c>
      <c r="H137" s="28" t="e">
        <f>H138+H154</f>
        <v>#REF!</v>
      </c>
    </row>
    <row r="138" spans="1:8" ht="12.75" customHeight="1">
      <c r="A138" s="17" t="s">
        <v>44</v>
      </c>
      <c r="B138" s="21">
        <v>8</v>
      </c>
      <c r="C138" s="5">
        <v>801</v>
      </c>
      <c r="D138" s="22">
        <v>0</v>
      </c>
      <c r="E138" s="27"/>
      <c r="F138" s="45">
        <f>F142+F146+F139</f>
        <v>27643.045000000002</v>
      </c>
      <c r="G138" s="28" t="e">
        <f>G142+G146+#REF!</f>
        <v>#REF!</v>
      </c>
      <c r="H138" s="28" t="e">
        <f>H142+H146+#REF!</f>
        <v>#REF!</v>
      </c>
    </row>
    <row r="139" spans="1:8" ht="12.75" customHeight="1">
      <c r="A139" s="18" t="s">
        <v>91</v>
      </c>
      <c r="B139" s="21">
        <v>8</v>
      </c>
      <c r="C139" s="5">
        <v>801</v>
      </c>
      <c r="D139" s="22">
        <v>4400101</v>
      </c>
      <c r="E139" s="27"/>
      <c r="F139" s="45">
        <f>F141+F140</f>
        <v>399</v>
      </c>
      <c r="G139" s="28">
        <f>G141</f>
        <v>315</v>
      </c>
      <c r="H139" s="28">
        <f>H141</f>
        <v>330.8</v>
      </c>
    </row>
    <row r="140" spans="1:8" ht="12.75" customHeight="1">
      <c r="A140" s="18" t="s">
        <v>111</v>
      </c>
      <c r="B140" s="21">
        <v>8</v>
      </c>
      <c r="C140" s="5">
        <v>801</v>
      </c>
      <c r="D140" s="22">
        <v>4400101</v>
      </c>
      <c r="E140" s="27" t="s">
        <v>65</v>
      </c>
      <c r="F140" s="45">
        <v>99</v>
      </c>
      <c r="G140" s="28"/>
      <c r="H140" s="28"/>
    </row>
    <row r="141" spans="1:8" ht="12.75" customHeight="1">
      <c r="A141" s="18" t="s">
        <v>90</v>
      </c>
      <c r="B141" s="21">
        <v>8</v>
      </c>
      <c r="C141" s="5">
        <v>801</v>
      </c>
      <c r="D141" s="22">
        <v>4400101</v>
      </c>
      <c r="E141" s="27" t="s">
        <v>70</v>
      </c>
      <c r="F141" s="45">
        <v>300</v>
      </c>
      <c r="G141" s="28">
        <f>ROUND(F141*1.05,1)</f>
        <v>315</v>
      </c>
      <c r="H141" s="28">
        <f>ROUND(G141*1.05,1)</f>
        <v>330.8</v>
      </c>
    </row>
    <row r="142" spans="1:8" ht="12.75">
      <c r="A142" s="19" t="s">
        <v>33</v>
      </c>
      <c r="B142" s="21">
        <v>8</v>
      </c>
      <c r="C142" s="5">
        <v>801</v>
      </c>
      <c r="D142" s="22">
        <v>4409900</v>
      </c>
      <c r="E142" s="27"/>
      <c r="F142" s="45">
        <f>F143+F145+F144</f>
        <v>12100.754</v>
      </c>
      <c r="G142" s="28">
        <f>G143+G145+G144</f>
        <v>12705.800000000001</v>
      </c>
      <c r="H142" s="28">
        <f>H143+H145+H144</f>
        <v>13341.099999999999</v>
      </c>
    </row>
    <row r="143" spans="1:8" ht="12.75">
      <c r="A143" s="18" t="s">
        <v>63</v>
      </c>
      <c r="B143" s="21">
        <v>8</v>
      </c>
      <c r="C143" s="5">
        <v>801</v>
      </c>
      <c r="D143" s="22">
        <v>4409900</v>
      </c>
      <c r="E143" s="27" t="s">
        <v>73</v>
      </c>
      <c r="F143" s="45">
        <v>10811.654</v>
      </c>
      <c r="G143" s="28">
        <f aca="true" t="shared" si="10" ref="G143:H145">ROUND(F143*1.05,1)</f>
        <v>11352.2</v>
      </c>
      <c r="H143" s="28">
        <f t="shared" si="10"/>
        <v>11919.8</v>
      </c>
    </row>
    <row r="144" spans="1:8" ht="22.5" hidden="1">
      <c r="A144" s="18" t="s">
        <v>80</v>
      </c>
      <c r="B144" s="21">
        <v>8</v>
      </c>
      <c r="C144" s="5">
        <v>801</v>
      </c>
      <c r="D144" s="22">
        <v>4409900</v>
      </c>
      <c r="E144" s="27" t="s">
        <v>79</v>
      </c>
      <c r="F144" s="45"/>
      <c r="G144" s="28">
        <f t="shared" si="10"/>
        <v>0</v>
      </c>
      <c r="H144" s="28">
        <f t="shared" si="10"/>
        <v>0</v>
      </c>
    </row>
    <row r="145" spans="1:8" ht="12.75" customHeight="1">
      <c r="A145" s="18" t="s">
        <v>111</v>
      </c>
      <c r="B145" s="21">
        <v>8</v>
      </c>
      <c r="C145" s="5">
        <v>801</v>
      </c>
      <c r="D145" s="22">
        <v>4409900</v>
      </c>
      <c r="E145" s="27" t="s">
        <v>65</v>
      </c>
      <c r="F145" s="45">
        <v>1289.1</v>
      </c>
      <c r="G145" s="28">
        <f t="shared" si="10"/>
        <v>1353.6</v>
      </c>
      <c r="H145" s="28">
        <f t="shared" si="10"/>
        <v>1421.3</v>
      </c>
    </row>
    <row r="146" spans="1:8" ht="12.75">
      <c r="A146" s="19" t="s">
        <v>33</v>
      </c>
      <c r="B146" s="21">
        <v>8</v>
      </c>
      <c r="C146" s="5">
        <v>801</v>
      </c>
      <c r="D146" s="22">
        <v>4429900</v>
      </c>
      <c r="E146" s="27"/>
      <c r="F146" s="45">
        <f>F147+F149+F148</f>
        <v>15143.291000000001</v>
      </c>
      <c r="G146" s="28">
        <f>G147+G149+G148</f>
        <v>15900.5</v>
      </c>
      <c r="H146" s="28">
        <f>H147+H149+H148</f>
        <v>16695.5</v>
      </c>
    </row>
    <row r="147" spans="1:8" ht="12.75">
      <c r="A147" s="18" t="s">
        <v>63</v>
      </c>
      <c r="B147" s="21">
        <v>8</v>
      </c>
      <c r="C147" s="5">
        <v>801</v>
      </c>
      <c r="D147" s="22">
        <v>4429900</v>
      </c>
      <c r="E147" s="27" t="s">
        <v>73</v>
      </c>
      <c r="F147" s="45">
        <v>14890.091</v>
      </c>
      <c r="G147" s="28">
        <f aca="true" t="shared" si="11" ref="G147:H149">ROUND(F147*1.05,1)</f>
        <v>15634.6</v>
      </c>
      <c r="H147" s="28">
        <f t="shared" si="11"/>
        <v>16416.3</v>
      </c>
    </row>
    <row r="148" spans="1:8" ht="22.5" hidden="1">
      <c r="A148" s="18" t="s">
        <v>80</v>
      </c>
      <c r="B148" s="21">
        <v>8</v>
      </c>
      <c r="C148" s="5">
        <v>801</v>
      </c>
      <c r="D148" s="22">
        <v>4429900</v>
      </c>
      <c r="E148" s="27" t="s">
        <v>79</v>
      </c>
      <c r="F148" s="45"/>
      <c r="G148" s="28">
        <f t="shared" si="11"/>
        <v>0</v>
      </c>
      <c r="H148" s="28">
        <f t="shared" si="11"/>
        <v>0</v>
      </c>
    </row>
    <row r="149" spans="1:8" ht="12.75" customHeight="1">
      <c r="A149" s="18" t="s">
        <v>111</v>
      </c>
      <c r="B149" s="21">
        <v>8</v>
      </c>
      <c r="C149" s="5">
        <v>801</v>
      </c>
      <c r="D149" s="22">
        <v>4429900</v>
      </c>
      <c r="E149" s="27" t="s">
        <v>65</v>
      </c>
      <c r="F149" s="45">
        <v>253.2</v>
      </c>
      <c r="G149" s="28">
        <f t="shared" si="11"/>
        <v>265.9</v>
      </c>
      <c r="H149" s="28">
        <f t="shared" si="11"/>
        <v>279.2</v>
      </c>
    </row>
    <row r="150" spans="1:8" ht="12.75" customHeight="1" hidden="1">
      <c r="A150" s="19" t="s">
        <v>45</v>
      </c>
      <c r="B150" s="21">
        <v>8</v>
      </c>
      <c r="C150" s="5">
        <v>801</v>
      </c>
      <c r="D150" s="22">
        <v>5220018</v>
      </c>
      <c r="E150" s="27"/>
      <c r="F150" s="45"/>
      <c r="G150" s="28">
        <f>F150*1.055</f>
        <v>0</v>
      </c>
      <c r="H150" s="28">
        <f>G150*1.05</f>
        <v>0</v>
      </c>
    </row>
    <row r="151" spans="1:8" ht="21.75" customHeight="1" hidden="1">
      <c r="A151" s="18" t="s">
        <v>34</v>
      </c>
      <c r="B151" s="21">
        <v>8</v>
      </c>
      <c r="C151" s="5">
        <v>801</v>
      </c>
      <c r="D151" s="22">
        <v>5220018</v>
      </c>
      <c r="E151" s="27"/>
      <c r="F151" s="45"/>
      <c r="G151" s="28">
        <f>F151*1.055</f>
        <v>0</v>
      </c>
      <c r="H151" s="28">
        <f>G151*1.05</f>
        <v>0</v>
      </c>
    </row>
    <row r="152" spans="1:8" ht="12.75" customHeight="1" hidden="1">
      <c r="A152" s="18" t="s">
        <v>12</v>
      </c>
      <c r="B152" s="21">
        <v>8</v>
      </c>
      <c r="C152" s="5">
        <v>801</v>
      </c>
      <c r="D152" s="22">
        <v>5220018</v>
      </c>
      <c r="E152" s="27"/>
      <c r="F152" s="45"/>
      <c r="G152" s="28">
        <f>F152*1.055</f>
        <v>0</v>
      </c>
      <c r="H152" s="28">
        <f>G152*1.05</f>
        <v>0</v>
      </c>
    </row>
    <row r="153" spans="1:8" ht="12.75" customHeight="1" hidden="1">
      <c r="A153" s="20" t="s">
        <v>17</v>
      </c>
      <c r="B153" s="8">
        <v>8</v>
      </c>
      <c r="C153" s="6">
        <v>801</v>
      </c>
      <c r="D153" s="9">
        <v>5220018</v>
      </c>
      <c r="E153" s="26"/>
      <c r="F153" s="50"/>
      <c r="G153" s="28">
        <f>F153*1.055</f>
        <v>0</v>
      </c>
      <c r="H153" s="28">
        <f>G153*1.05</f>
        <v>0</v>
      </c>
    </row>
    <row r="154" spans="1:8" ht="12.75" customHeight="1">
      <c r="A154" s="17" t="s">
        <v>46</v>
      </c>
      <c r="B154" s="21">
        <v>8</v>
      </c>
      <c r="C154" s="5">
        <v>804</v>
      </c>
      <c r="D154" s="22">
        <v>0</v>
      </c>
      <c r="E154" s="27"/>
      <c r="F154" s="45">
        <f>F155+F158</f>
        <v>3016.7</v>
      </c>
      <c r="G154" s="28">
        <f>G155+G158</f>
        <v>3167.5</v>
      </c>
      <c r="H154" s="28">
        <f>H155+H158</f>
        <v>3326</v>
      </c>
    </row>
    <row r="155" spans="1:8" ht="12.75" customHeight="1">
      <c r="A155" s="19" t="s">
        <v>11</v>
      </c>
      <c r="B155" s="21">
        <v>8</v>
      </c>
      <c r="C155" s="5">
        <v>804</v>
      </c>
      <c r="D155" s="22">
        <v>20400</v>
      </c>
      <c r="E155" s="27"/>
      <c r="F155" s="45">
        <f>F156+F157</f>
        <v>1020.2</v>
      </c>
      <c r="G155" s="28">
        <f>G156+G157</f>
        <v>1071.2</v>
      </c>
      <c r="H155" s="28">
        <f>H156+H157</f>
        <v>1124.8</v>
      </c>
    </row>
    <row r="156" spans="1:8" ht="12.75">
      <c r="A156" s="18" t="s">
        <v>63</v>
      </c>
      <c r="B156" s="21">
        <v>8</v>
      </c>
      <c r="C156" s="5">
        <v>804</v>
      </c>
      <c r="D156" s="22">
        <v>20400</v>
      </c>
      <c r="E156" s="27" t="s">
        <v>64</v>
      </c>
      <c r="F156" s="45">
        <v>852.5</v>
      </c>
      <c r="G156" s="28">
        <f>ROUND(F156*1.05,1)</f>
        <v>895.1</v>
      </c>
      <c r="H156" s="28">
        <f>ROUND(G156*1.05,1)</f>
        <v>939.9</v>
      </c>
    </row>
    <row r="157" spans="1:8" ht="22.5">
      <c r="A157" s="18" t="s">
        <v>111</v>
      </c>
      <c r="B157" s="21">
        <v>8</v>
      </c>
      <c r="C157" s="5">
        <v>804</v>
      </c>
      <c r="D157" s="22">
        <v>20400</v>
      </c>
      <c r="E157" s="27" t="s">
        <v>65</v>
      </c>
      <c r="F157" s="45">
        <v>167.7</v>
      </c>
      <c r="G157" s="28">
        <f>ROUND(F157*1.05,1)</f>
        <v>176.1</v>
      </c>
      <c r="H157" s="28">
        <f>ROUND(G157*1.05,1)</f>
        <v>184.9</v>
      </c>
    </row>
    <row r="158" spans="1:8" ht="12.75">
      <c r="A158" s="19" t="s">
        <v>33</v>
      </c>
      <c r="B158" s="21">
        <v>8</v>
      </c>
      <c r="C158" s="5">
        <v>804</v>
      </c>
      <c r="D158" s="22">
        <v>4529900</v>
      </c>
      <c r="E158" s="27"/>
      <c r="F158" s="45">
        <f>F159+F160+F161+F162</f>
        <v>1996.5</v>
      </c>
      <c r="G158" s="28">
        <f>G159+G160+G161+G162</f>
        <v>2096.2999999999997</v>
      </c>
      <c r="H158" s="28">
        <f>H159+H160+H161+H162</f>
        <v>2201.2000000000003</v>
      </c>
    </row>
    <row r="159" spans="1:8" ht="12.75">
      <c r="A159" s="18" t="s">
        <v>63</v>
      </c>
      <c r="B159" s="21">
        <v>8</v>
      </c>
      <c r="C159" s="5">
        <v>804</v>
      </c>
      <c r="D159" s="22">
        <v>4529900</v>
      </c>
      <c r="E159" s="27" t="s">
        <v>73</v>
      </c>
      <c r="F159" s="45">
        <v>598.9</v>
      </c>
      <c r="G159" s="28">
        <f aca="true" t="shared" si="12" ref="G159:H162">ROUND(F159*1.05,1)</f>
        <v>628.8</v>
      </c>
      <c r="H159" s="28">
        <f t="shared" si="12"/>
        <v>660.2</v>
      </c>
    </row>
    <row r="160" spans="1:8" ht="22.5">
      <c r="A160" s="18" t="s">
        <v>111</v>
      </c>
      <c r="B160" s="21">
        <v>8</v>
      </c>
      <c r="C160" s="5">
        <v>804</v>
      </c>
      <c r="D160" s="22">
        <v>4529900</v>
      </c>
      <c r="E160" s="27" t="s">
        <v>65</v>
      </c>
      <c r="F160" s="45">
        <v>109.9</v>
      </c>
      <c r="G160" s="28">
        <f t="shared" si="12"/>
        <v>115.4</v>
      </c>
      <c r="H160" s="28">
        <f t="shared" si="12"/>
        <v>121.2</v>
      </c>
    </row>
    <row r="161" spans="1:12" ht="33.75">
      <c r="A161" s="18" t="s">
        <v>76</v>
      </c>
      <c r="B161" s="21">
        <v>8</v>
      </c>
      <c r="C161" s="5">
        <v>804</v>
      </c>
      <c r="D161" s="22">
        <v>4529900</v>
      </c>
      <c r="E161" s="27" t="s">
        <v>74</v>
      </c>
      <c r="F161" s="45">
        <v>1267.7</v>
      </c>
      <c r="G161" s="28">
        <f t="shared" si="12"/>
        <v>1331.1</v>
      </c>
      <c r="H161" s="28">
        <f t="shared" si="12"/>
        <v>1397.7</v>
      </c>
      <c r="I161" s="46"/>
      <c r="J161" s="47"/>
      <c r="K161" s="47"/>
      <c r="L161" s="23"/>
    </row>
    <row r="162" spans="1:12" ht="12.75">
      <c r="A162" s="18" t="s">
        <v>77</v>
      </c>
      <c r="B162" s="21">
        <v>8</v>
      </c>
      <c r="C162" s="5">
        <v>804</v>
      </c>
      <c r="D162" s="22">
        <v>4529900</v>
      </c>
      <c r="E162" s="27" t="s">
        <v>75</v>
      </c>
      <c r="F162" s="45">
        <v>20</v>
      </c>
      <c r="G162" s="28">
        <f t="shared" si="12"/>
        <v>21</v>
      </c>
      <c r="H162" s="28">
        <f t="shared" si="12"/>
        <v>22.1</v>
      </c>
      <c r="I162" s="46"/>
      <c r="J162" s="47"/>
      <c r="K162" s="47"/>
      <c r="L162" s="23"/>
    </row>
    <row r="163" spans="1:12" ht="12.75" customHeight="1">
      <c r="A163" s="20"/>
      <c r="B163" s="8"/>
      <c r="C163" s="6"/>
      <c r="D163" s="9"/>
      <c r="E163" s="26"/>
      <c r="F163" s="50"/>
      <c r="G163" s="39"/>
      <c r="H163" s="39"/>
      <c r="I163" s="23"/>
      <c r="J163" s="23"/>
      <c r="K163" s="23"/>
      <c r="L163" s="23"/>
    </row>
    <row r="164" spans="1:8" ht="12.75" customHeight="1" hidden="1">
      <c r="A164" s="17" t="s">
        <v>47</v>
      </c>
      <c r="B164" s="21">
        <v>9</v>
      </c>
      <c r="C164" s="5">
        <v>0</v>
      </c>
      <c r="D164" s="22">
        <v>0</v>
      </c>
      <c r="E164" s="27"/>
      <c r="F164" s="45">
        <f>F165+F171</f>
        <v>0</v>
      </c>
      <c r="G164" s="28">
        <f>G165+G171</f>
        <v>0</v>
      </c>
      <c r="H164" s="28">
        <f>H165+H171</f>
        <v>0</v>
      </c>
    </row>
    <row r="165" spans="1:8" ht="12.75" customHeight="1" hidden="1">
      <c r="A165" s="17" t="s">
        <v>48</v>
      </c>
      <c r="B165" s="21">
        <v>9</v>
      </c>
      <c r="C165" s="5">
        <v>901</v>
      </c>
      <c r="D165" s="22">
        <v>0</v>
      </c>
      <c r="E165" s="27"/>
      <c r="F165" s="45">
        <f>F166+F169</f>
        <v>0</v>
      </c>
      <c r="G165" s="28">
        <f>G166+G169</f>
        <v>0</v>
      </c>
      <c r="H165" s="28">
        <f>H166+H169</f>
        <v>0</v>
      </c>
    </row>
    <row r="166" spans="1:8" ht="12.75" customHeight="1" hidden="1">
      <c r="A166" s="19" t="s">
        <v>33</v>
      </c>
      <c r="B166" s="21">
        <v>9</v>
      </c>
      <c r="C166" s="5">
        <v>901</v>
      </c>
      <c r="D166" s="22">
        <v>4709900</v>
      </c>
      <c r="E166" s="27"/>
      <c r="F166" s="45">
        <f>F167+F168</f>
        <v>0</v>
      </c>
      <c r="G166" s="28">
        <f>G167+G168</f>
        <v>0</v>
      </c>
      <c r="H166" s="28">
        <f>H167+H168</f>
        <v>0</v>
      </c>
    </row>
    <row r="167" spans="1:8" ht="33.75" customHeight="1" hidden="1">
      <c r="A167" s="18" t="s">
        <v>76</v>
      </c>
      <c r="B167" s="21">
        <v>9</v>
      </c>
      <c r="C167" s="5">
        <v>901</v>
      </c>
      <c r="D167" s="22">
        <v>4709900</v>
      </c>
      <c r="E167" s="27" t="s">
        <v>74</v>
      </c>
      <c r="F167" s="45"/>
      <c r="G167" s="28">
        <f>F167*1.05</f>
        <v>0</v>
      </c>
      <c r="H167" s="28">
        <f>G167*1.05</f>
        <v>0</v>
      </c>
    </row>
    <row r="168" spans="1:8" ht="12.75" customHeight="1" hidden="1">
      <c r="A168" s="18" t="s">
        <v>77</v>
      </c>
      <c r="B168" s="21">
        <v>9</v>
      </c>
      <c r="C168" s="5">
        <v>901</v>
      </c>
      <c r="D168" s="22">
        <v>4709900</v>
      </c>
      <c r="E168" s="27" t="s">
        <v>75</v>
      </c>
      <c r="F168" s="45"/>
      <c r="G168" s="28">
        <f>F168*1.05</f>
        <v>0</v>
      </c>
      <c r="H168" s="28">
        <f>G168*1.05</f>
        <v>0</v>
      </c>
    </row>
    <row r="169" spans="1:8" ht="12.75" customHeight="1" hidden="1">
      <c r="A169" s="19" t="s">
        <v>49</v>
      </c>
      <c r="B169" s="21">
        <v>9</v>
      </c>
      <c r="C169" s="5">
        <v>901</v>
      </c>
      <c r="D169" s="22">
        <v>5201801</v>
      </c>
      <c r="E169" s="27"/>
      <c r="F169" s="45">
        <f>F170</f>
        <v>0</v>
      </c>
      <c r="G169" s="28"/>
      <c r="H169" s="28"/>
    </row>
    <row r="170" spans="1:8" ht="33.75" customHeight="1" hidden="1">
      <c r="A170" s="18" t="s">
        <v>76</v>
      </c>
      <c r="B170" s="21">
        <v>9</v>
      </c>
      <c r="C170" s="5">
        <v>901</v>
      </c>
      <c r="D170" s="22">
        <v>5201801</v>
      </c>
      <c r="E170" s="27" t="s">
        <v>74</v>
      </c>
      <c r="F170" s="45"/>
      <c r="G170" s="28"/>
      <c r="H170" s="28"/>
    </row>
    <row r="171" spans="1:8" ht="12.75" customHeight="1" hidden="1">
      <c r="A171" s="17" t="s">
        <v>50</v>
      </c>
      <c r="B171" s="21">
        <v>9</v>
      </c>
      <c r="C171" s="5">
        <v>902</v>
      </c>
      <c r="D171" s="22">
        <v>0</v>
      </c>
      <c r="E171" s="27"/>
      <c r="F171" s="45">
        <f>F172</f>
        <v>0</v>
      </c>
      <c r="G171" s="28"/>
      <c r="H171" s="28"/>
    </row>
    <row r="172" spans="1:8" ht="12.75" customHeight="1" hidden="1">
      <c r="A172" s="19" t="s">
        <v>49</v>
      </c>
      <c r="B172" s="21">
        <v>9</v>
      </c>
      <c r="C172" s="5">
        <v>902</v>
      </c>
      <c r="D172" s="22">
        <v>5201801</v>
      </c>
      <c r="E172" s="27"/>
      <c r="F172" s="45">
        <f>F173</f>
        <v>0</v>
      </c>
      <c r="G172" s="28"/>
      <c r="H172" s="28"/>
    </row>
    <row r="173" spans="1:8" ht="33.75" customHeight="1" hidden="1">
      <c r="A173" s="18" t="s">
        <v>76</v>
      </c>
      <c r="B173" s="21">
        <v>9</v>
      </c>
      <c r="C173" s="5">
        <v>902</v>
      </c>
      <c r="D173" s="22">
        <v>5201801</v>
      </c>
      <c r="E173" s="27" t="s">
        <v>74</v>
      </c>
      <c r="F173" s="45"/>
      <c r="G173" s="28"/>
      <c r="H173" s="28"/>
    </row>
    <row r="174" spans="1:8" ht="12.75" customHeight="1" hidden="1">
      <c r="A174" s="20"/>
      <c r="B174" s="8"/>
      <c r="C174" s="6"/>
      <c r="D174" s="9"/>
      <c r="E174" s="26"/>
      <c r="F174" s="50"/>
      <c r="G174" s="39"/>
      <c r="H174" s="39"/>
    </row>
    <row r="175" spans="1:8" ht="12.75" customHeight="1">
      <c r="A175" s="17" t="s">
        <v>51</v>
      </c>
      <c r="B175" s="21">
        <v>10</v>
      </c>
      <c r="C175" s="5">
        <v>0</v>
      </c>
      <c r="D175" s="22">
        <v>0</v>
      </c>
      <c r="E175" s="27"/>
      <c r="F175" s="45">
        <f>F176+F187</f>
        <v>12577.03</v>
      </c>
      <c r="G175" s="28" t="e">
        <f>#REF!+#REF!+G187+G176</f>
        <v>#REF!</v>
      </c>
      <c r="H175" s="28" t="e">
        <f>#REF!+#REF!+H187+H176</f>
        <v>#REF!</v>
      </c>
    </row>
    <row r="176" spans="1:8" ht="12.75" customHeight="1">
      <c r="A176" s="17" t="s">
        <v>53</v>
      </c>
      <c r="B176" s="21">
        <v>10</v>
      </c>
      <c r="C176" s="5">
        <v>1004</v>
      </c>
      <c r="D176" s="22">
        <v>0</v>
      </c>
      <c r="E176" s="27"/>
      <c r="F176" s="45">
        <f>F177+F180+F182+F185</f>
        <v>12327.130000000001</v>
      </c>
      <c r="G176" s="28">
        <f>G177</f>
        <v>572.5</v>
      </c>
      <c r="H176" s="28">
        <f>H177</f>
        <v>601.2</v>
      </c>
    </row>
    <row r="177" spans="1:8" ht="12.75" customHeight="1">
      <c r="A177" s="19" t="s">
        <v>11</v>
      </c>
      <c r="B177" s="21">
        <v>10</v>
      </c>
      <c r="C177" s="5">
        <v>1004</v>
      </c>
      <c r="D177" s="22">
        <v>20400</v>
      </c>
      <c r="E177" s="27"/>
      <c r="F177" s="45">
        <f>F178+F179</f>
        <v>545.3</v>
      </c>
      <c r="G177" s="28">
        <f>G178+G179</f>
        <v>572.5</v>
      </c>
      <c r="H177" s="28">
        <f>H178+H179</f>
        <v>601.2</v>
      </c>
    </row>
    <row r="178" spans="1:8" ht="12.75" customHeight="1">
      <c r="A178" s="18" t="s">
        <v>63</v>
      </c>
      <c r="B178" s="21">
        <v>10</v>
      </c>
      <c r="C178" s="5">
        <v>1004</v>
      </c>
      <c r="D178" s="22">
        <v>20400</v>
      </c>
      <c r="E178" s="27" t="s">
        <v>64</v>
      </c>
      <c r="F178" s="45">
        <v>454.4</v>
      </c>
      <c r="G178" s="28">
        <f>ROUND(F178*1.05,1)</f>
        <v>477.1</v>
      </c>
      <c r="H178" s="28">
        <f>ROUND(G178*1.05,1)</f>
        <v>501</v>
      </c>
    </row>
    <row r="179" spans="1:8" ht="12.75" customHeight="1">
      <c r="A179" s="18" t="s">
        <v>111</v>
      </c>
      <c r="B179" s="21">
        <v>10</v>
      </c>
      <c r="C179" s="5">
        <v>1004</v>
      </c>
      <c r="D179" s="22">
        <v>20400</v>
      </c>
      <c r="E179" s="27" t="s">
        <v>65</v>
      </c>
      <c r="F179" s="45">
        <v>90.9</v>
      </c>
      <c r="G179" s="28">
        <f>ROUND(F179*1.05,1)</f>
        <v>95.4</v>
      </c>
      <c r="H179" s="28">
        <f>ROUND(G179*1.05,1)</f>
        <v>100.2</v>
      </c>
    </row>
    <row r="180" spans="1:8" ht="32.25" customHeight="1">
      <c r="A180" s="19" t="s">
        <v>54</v>
      </c>
      <c r="B180" s="21">
        <v>10</v>
      </c>
      <c r="C180" s="5">
        <v>1004</v>
      </c>
      <c r="D180" s="22">
        <v>5050502</v>
      </c>
      <c r="E180" s="27"/>
      <c r="F180" s="45">
        <f>F181</f>
        <v>144.978</v>
      </c>
      <c r="G180" s="28">
        <f aca="true" t="shared" si="13" ref="G180:G186">F180*1.055</f>
        <v>152.95179</v>
      </c>
      <c r="H180" s="28">
        <f aca="true" t="shared" si="14" ref="H180:H186">G180*1.05</f>
        <v>160.5993795</v>
      </c>
    </row>
    <row r="181" spans="1:8" ht="22.5">
      <c r="A181" s="44" t="s">
        <v>119</v>
      </c>
      <c r="B181" s="21">
        <v>10</v>
      </c>
      <c r="C181" s="5">
        <v>1004</v>
      </c>
      <c r="D181" s="22">
        <v>5050502</v>
      </c>
      <c r="E181" s="27" t="s">
        <v>120</v>
      </c>
      <c r="F181" s="45">
        <v>144.978</v>
      </c>
      <c r="G181" s="28">
        <f t="shared" si="13"/>
        <v>152.95179</v>
      </c>
      <c r="H181" s="28">
        <f t="shared" si="14"/>
        <v>160.5993795</v>
      </c>
    </row>
    <row r="182" spans="1:8" ht="22.5">
      <c r="A182" s="18" t="s">
        <v>114</v>
      </c>
      <c r="B182" s="21">
        <v>10</v>
      </c>
      <c r="C182" s="5">
        <v>1004</v>
      </c>
      <c r="D182" s="22">
        <v>5201002</v>
      </c>
      <c r="E182" s="27"/>
      <c r="F182" s="45">
        <f>F183</f>
        <v>4780.2</v>
      </c>
      <c r="G182" s="28"/>
      <c r="H182" s="28"/>
    </row>
    <row r="183" spans="1:8" ht="12.75" customHeight="1">
      <c r="A183" s="18" t="s">
        <v>77</v>
      </c>
      <c r="B183" s="21">
        <v>10</v>
      </c>
      <c r="C183" s="5">
        <v>1004</v>
      </c>
      <c r="D183" s="22">
        <v>5201002</v>
      </c>
      <c r="E183" s="27" t="s">
        <v>75</v>
      </c>
      <c r="F183" s="45">
        <v>4780.2</v>
      </c>
      <c r="G183" s="28"/>
      <c r="H183" s="28"/>
    </row>
    <row r="184" spans="1:8" ht="12.75" customHeight="1">
      <c r="A184" s="18"/>
      <c r="B184" s="21"/>
      <c r="C184" s="5"/>
      <c r="D184" s="22"/>
      <c r="E184" s="27"/>
      <c r="F184" s="45"/>
      <c r="G184" s="28"/>
      <c r="H184" s="28"/>
    </row>
    <row r="185" spans="1:8" ht="12.75" customHeight="1">
      <c r="A185" s="18" t="s">
        <v>52</v>
      </c>
      <c r="B185" s="21">
        <v>10</v>
      </c>
      <c r="C185" s="5">
        <v>1004</v>
      </c>
      <c r="D185" s="22">
        <v>5201323</v>
      </c>
      <c r="E185" s="27"/>
      <c r="F185" s="45">
        <f>F186</f>
        <v>6856.652</v>
      </c>
      <c r="G185" s="28">
        <f t="shared" si="13"/>
        <v>7233.76786</v>
      </c>
      <c r="H185" s="28">
        <f t="shared" si="14"/>
        <v>7595.456253</v>
      </c>
    </row>
    <row r="186" spans="1:8" ht="12.75" customHeight="1">
      <c r="A186" s="18" t="s">
        <v>10</v>
      </c>
      <c r="B186" s="21">
        <v>10</v>
      </c>
      <c r="C186" s="5">
        <v>1004</v>
      </c>
      <c r="D186" s="22">
        <v>5201323</v>
      </c>
      <c r="E186" s="27" t="s">
        <v>108</v>
      </c>
      <c r="F186" s="45">
        <v>6856.652</v>
      </c>
      <c r="G186" s="28">
        <f t="shared" si="13"/>
        <v>7233.76786</v>
      </c>
      <c r="H186" s="28">
        <f t="shared" si="14"/>
        <v>7595.456253</v>
      </c>
    </row>
    <row r="187" spans="1:8" ht="12.75">
      <c r="A187" s="17" t="s">
        <v>55</v>
      </c>
      <c r="B187" s="21">
        <v>10</v>
      </c>
      <c r="C187" s="5">
        <v>1006</v>
      </c>
      <c r="D187" s="22">
        <v>0</v>
      </c>
      <c r="E187" s="27"/>
      <c r="F187" s="45">
        <f>F188</f>
        <v>249.89999999999998</v>
      </c>
      <c r="G187" s="28" t="e">
        <f>G188+#REF!</f>
        <v>#REF!</v>
      </c>
      <c r="H187" s="28" t="e">
        <f>H188+#REF!</f>
        <v>#REF!</v>
      </c>
    </row>
    <row r="188" spans="1:8" ht="12.75" customHeight="1">
      <c r="A188" s="19" t="s">
        <v>11</v>
      </c>
      <c r="B188" s="21">
        <v>10</v>
      </c>
      <c r="C188" s="5">
        <v>1006</v>
      </c>
      <c r="D188" s="22">
        <v>20400</v>
      </c>
      <c r="E188" s="27"/>
      <c r="F188" s="45">
        <f>F190+F189</f>
        <v>249.89999999999998</v>
      </c>
      <c r="G188" s="28">
        <f>G190+G189</f>
        <v>262.4</v>
      </c>
      <c r="H188" s="28">
        <f>H190+H189</f>
        <v>275.5</v>
      </c>
    </row>
    <row r="189" spans="1:8" ht="12.75">
      <c r="A189" s="18" t="s">
        <v>63</v>
      </c>
      <c r="B189" s="21">
        <v>10</v>
      </c>
      <c r="C189" s="5">
        <v>1006</v>
      </c>
      <c r="D189" s="22">
        <v>20400</v>
      </c>
      <c r="E189" s="27" t="s">
        <v>64</v>
      </c>
      <c r="F189" s="45">
        <v>227.2</v>
      </c>
      <c r="G189" s="28">
        <f>ROUND(F189*1.05,1)</f>
        <v>238.6</v>
      </c>
      <c r="H189" s="28">
        <f>ROUND(G189*1.05,1)</f>
        <v>250.5</v>
      </c>
    </row>
    <row r="190" spans="1:8" ht="22.5">
      <c r="A190" s="18" t="s">
        <v>111</v>
      </c>
      <c r="B190" s="21">
        <v>10</v>
      </c>
      <c r="C190" s="5">
        <v>1006</v>
      </c>
      <c r="D190" s="22">
        <v>20400</v>
      </c>
      <c r="E190" s="27" t="s">
        <v>65</v>
      </c>
      <c r="F190" s="45">
        <v>22.7</v>
      </c>
      <c r="G190" s="28">
        <f>ROUND(F190*1.05,1)</f>
        <v>23.8</v>
      </c>
      <c r="H190" s="28">
        <f>ROUND(G190*1.05,1)</f>
        <v>25</v>
      </c>
    </row>
    <row r="191" spans="1:8" ht="12.75" customHeight="1">
      <c r="A191" s="18"/>
      <c r="B191" s="21"/>
      <c r="C191" s="5"/>
      <c r="D191" s="22"/>
      <c r="E191" s="27"/>
      <c r="F191" s="45"/>
      <c r="G191" s="39"/>
      <c r="H191" s="39"/>
    </row>
    <row r="192" spans="1:8" s="35" customFormat="1" ht="12.75" customHeight="1">
      <c r="A192" s="29" t="s">
        <v>92</v>
      </c>
      <c r="B192" s="30">
        <v>11</v>
      </c>
      <c r="C192" s="31"/>
      <c r="D192" s="32"/>
      <c r="E192" s="33"/>
      <c r="F192" s="49">
        <f aca="true" t="shared" si="15" ref="F192:H193">F193</f>
        <v>291.8</v>
      </c>
      <c r="G192" s="34">
        <f t="shared" si="15"/>
        <v>177.2</v>
      </c>
      <c r="H192" s="34">
        <f t="shared" si="15"/>
        <v>186.1</v>
      </c>
    </row>
    <row r="193" spans="1:8" s="35" customFormat="1" ht="12.75" customHeight="1">
      <c r="A193" s="29" t="s">
        <v>93</v>
      </c>
      <c r="B193" s="30">
        <v>11</v>
      </c>
      <c r="C193" s="31">
        <v>1105</v>
      </c>
      <c r="D193" s="32"/>
      <c r="E193" s="33"/>
      <c r="F193" s="49">
        <f t="shared" si="15"/>
        <v>291.8</v>
      </c>
      <c r="G193" s="34">
        <f t="shared" si="15"/>
        <v>177.2</v>
      </c>
      <c r="H193" s="34">
        <f t="shared" si="15"/>
        <v>186.1</v>
      </c>
    </row>
    <row r="194" spans="1:8" s="35" customFormat="1" ht="12.75" customHeight="1">
      <c r="A194" s="29" t="s">
        <v>94</v>
      </c>
      <c r="B194" s="30">
        <v>11</v>
      </c>
      <c r="C194" s="31">
        <v>1105</v>
      </c>
      <c r="D194" s="32">
        <v>5129700</v>
      </c>
      <c r="E194" s="33"/>
      <c r="F194" s="49">
        <f>F196+F195</f>
        <v>291.8</v>
      </c>
      <c r="G194" s="34">
        <f>G196</f>
        <v>177.2</v>
      </c>
      <c r="H194" s="34">
        <f>H196</f>
        <v>186.1</v>
      </c>
    </row>
    <row r="195" spans="1:8" s="35" customFormat="1" ht="22.5">
      <c r="A195" s="29" t="s">
        <v>111</v>
      </c>
      <c r="B195" s="30">
        <v>11</v>
      </c>
      <c r="C195" s="31">
        <v>1105</v>
      </c>
      <c r="D195" s="32">
        <v>5129700</v>
      </c>
      <c r="E195" s="33" t="s">
        <v>65</v>
      </c>
      <c r="F195" s="49">
        <v>123</v>
      </c>
      <c r="G195" s="34"/>
      <c r="H195" s="34"/>
    </row>
    <row r="196" spans="1:8" s="35" customFormat="1" ht="12.75" customHeight="1">
      <c r="A196" s="29" t="s">
        <v>90</v>
      </c>
      <c r="B196" s="30">
        <v>11</v>
      </c>
      <c r="C196" s="31">
        <v>1105</v>
      </c>
      <c r="D196" s="32">
        <v>5129700</v>
      </c>
      <c r="E196" s="33" t="s">
        <v>70</v>
      </c>
      <c r="F196" s="49">
        <v>168.8</v>
      </c>
      <c r="G196" s="28">
        <f>ROUND(F196*1.05,1)</f>
        <v>177.2</v>
      </c>
      <c r="H196" s="28">
        <f>ROUND(G196*1.05,1)</f>
        <v>186.1</v>
      </c>
    </row>
    <row r="197" spans="1:8" ht="12.75" customHeight="1">
      <c r="A197" s="20"/>
      <c r="B197" s="8"/>
      <c r="C197" s="6"/>
      <c r="D197" s="9"/>
      <c r="E197" s="26"/>
      <c r="F197" s="50"/>
      <c r="G197" s="39"/>
      <c r="H197" s="39"/>
    </row>
    <row r="198" spans="1:8" ht="12.75" customHeight="1">
      <c r="A198" s="17" t="s">
        <v>46</v>
      </c>
      <c r="B198" s="21">
        <v>12</v>
      </c>
      <c r="C198" s="5">
        <v>0</v>
      </c>
      <c r="D198" s="22">
        <v>0</v>
      </c>
      <c r="E198" s="27"/>
      <c r="F198" s="45">
        <f>F199</f>
        <v>6362</v>
      </c>
      <c r="G198" s="28">
        <f aca="true" t="shared" si="16" ref="G198:H200">G199</f>
        <v>6680.1</v>
      </c>
      <c r="H198" s="28">
        <f t="shared" si="16"/>
        <v>7014.1</v>
      </c>
    </row>
    <row r="199" spans="1:8" ht="12.75" customHeight="1">
      <c r="A199" s="17" t="s">
        <v>46</v>
      </c>
      <c r="B199" s="21">
        <v>12</v>
      </c>
      <c r="C199" s="5">
        <v>1202</v>
      </c>
      <c r="D199" s="22">
        <v>0</v>
      </c>
      <c r="E199" s="27"/>
      <c r="F199" s="45">
        <f>F200</f>
        <v>6362</v>
      </c>
      <c r="G199" s="28">
        <f t="shared" si="16"/>
        <v>6680.1</v>
      </c>
      <c r="H199" s="28">
        <f t="shared" si="16"/>
        <v>7014.1</v>
      </c>
    </row>
    <row r="200" spans="1:8" ht="45">
      <c r="A200" s="19" t="s">
        <v>81</v>
      </c>
      <c r="B200" s="21">
        <v>12</v>
      </c>
      <c r="C200" s="5">
        <v>1202</v>
      </c>
      <c r="D200" s="22">
        <v>1400100</v>
      </c>
      <c r="E200" s="27"/>
      <c r="F200" s="45">
        <f>F201</f>
        <v>6362</v>
      </c>
      <c r="G200" s="28">
        <f t="shared" si="16"/>
        <v>6680.1</v>
      </c>
      <c r="H200" s="28">
        <f t="shared" si="16"/>
        <v>7014.1</v>
      </c>
    </row>
    <row r="201" spans="1:8" ht="33.75">
      <c r="A201" s="18" t="s">
        <v>76</v>
      </c>
      <c r="B201" s="21">
        <v>12</v>
      </c>
      <c r="C201" s="5">
        <v>1202</v>
      </c>
      <c r="D201" s="22">
        <v>1400100</v>
      </c>
      <c r="E201" s="27" t="s">
        <v>74</v>
      </c>
      <c r="F201" s="45">
        <v>6362</v>
      </c>
      <c r="G201" s="28">
        <f>ROUND(F201*1.05,1)</f>
        <v>6680.1</v>
      </c>
      <c r="H201" s="28">
        <f>ROUND(G201*1.05,1)</f>
        <v>7014.1</v>
      </c>
    </row>
    <row r="202" spans="1:8" ht="12.75" customHeight="1">
      <c r="A202" s="20"/>
      <c r="B202" s="8"/>
      <c r="C202" s="6"/>
      <c r="D202" s="9"/>
      <c r="E202" s="26"/>
      <c r="F202" s="50"/>
      <c r="G202" s="39"/>
      <c r="H202" s="39"/>
    </row>
    <row r="203" spans="1:8" ht="12.75">
      <c r="A203" s="17" t="s">
        <v>82</v>
      </c>
      <c r="B203" s="21">
        <v>14</v>
      </c>
      <c r="C203" s="5">
        <v>0</v>
      </c>
      <c r="D203" s="22">
        <v>0</v>
      </c>
      <c r="E203" s="27"/>
      <c r="F203" s="45">
        <f>F204+F211</f>
        <v>42461.529</v>
      </c>
      <c r="G203" s="28">
        <f aca="true" t="shared" si="17" ref="G203:H205">G204</f>
        <v>43238.9</v>
      </c>
      <c r="H203" s="28">
        <f t="shared" si="17"/>
        <v>45400.8</v>
      </c>
    </row>
    <row r="204" spans="1:8" ht="22.5">
      <c r="A204" s="17" t="s">
        <v>56</v>
      </c>
      <c r="B204" s="21">
        <v>14</v>
      </c>
      <c r="C204" s="5">
        <v>1401</v>
      </c>
      <c r="D204" s="22">
        <v>0</v>
      </c>
      <c r="E204" s="27"/>
      <c r="F204" s="45">
        <f>F205</f>
        <v>41179.889</v>
      </c>
      <c r="G204" s="28">
        <f t="shared" si="17"/>
        <v>43238.9</v>
      </c>
      <c r="H204" s="28">
        <f t="shared" si="17"/>
        <v>45400.8</v>
      </c>
    </row>
    <row r="205" spans="1:8" ht="22.5">
      <c r="A205" s="19" t="s">
        <v>83</v>
      </c>
      <c r="B205" s="21">
        <v>14</v>
      </c>
      <c r="C205" s="5">
        <v>1401</v>
      </c>
      <c r="D205" s="22">
        <v>5160130</v>
      </c>
      <c r="E205" s="27"/>
      <c r="F205" s="45">
        <f>F206</f>
        <v>41179.889</v>
      </c>
      <c r="G205" s="28">
        <f t="shared" si="17"/>
        <v>43238.9</v>
      </c>
      <c r="H205" s="28">
        <f t="shared" si="17"/>
        <v>45400.8</v>
      </c>
    </row>
    <row r="206" spans="1:8" ht="12.75" customHeight="1">
      <c r="A206" s="18" t="s">
        <v>85</v>
      </c>
      <c r="B206" s="21">
        <v>14</v>
      </c>
      <c r="C206" s="5">
        <v>1401</v>
      </c>
      <c r="D206" s="22">
        <v>5160130</v>
      </c>
      <c r="E206" s="27" t="s">
        <v>84</v>
      </c>
      <c r="F206" s="45">
        <f>40475.015+500+204.874</f>
        <v>41179.889</v>
      </c>
      <c r="G206" s="28">
        <f>ROUND(F206*1.05,1)</f>
        <v>43238.9</v>
      </c>
      <c r="H206" s="28">
        <f>ROUND(G206*1.05,1)</f>
        <v>45400.8</v>
      </c>
    </row>
    <row r="207" spans="1:8" ht="32.25" customHeight="1" hidden="1">
      <c r="A207" s="17" t="s">
        <v>57</v>
      </c>
      <c r="B207" s="21">
        <v>14</v>
      </c>
      <c r="C207" s="5">
        <v>1402</v>
      </c>
      <c r="D207" s="22">
        <v>0</v>
      </c>
      <c r="E207" s="27"/>
      <c r="F207" s="45"/>
      <c r="G207" s="39"/>
      <c r="H207" s="39"/>
    </row>
    <row r="208" spans="1:8" ht="21.75" customHeight="1" hidden="1">
      <c r="A208" s="19" t="s">
        <v>58</v>
      </c>
      <c r="B208" s="21">
        <v>14</v>
      </c>
      <c r="C208" s="5">
        <v>1402</v>
      </c>
      <c r="D208" s="22">
        <v>5170204</v>
      </c>
      <c r="E208" s="27"/>
      <c r="F208" s="45"/>
      <c r="G208" s="39"/>
      <c r="H208" s="39"/>
    </row>
    <row r="209" spans="1:8" ht="12.75" customHeight="1" hidden="1">
      <c r="A209" s="18" t="s">
        <v>59</v>
      </c>
      <c r="B209" s="21">
        <v>14</v>
      </c>
      <c r="C209" s="5">
        <v>1402</v>
      </c>
      <c r="D209" s="22">
        <v>5170204</v>
      </c>
      <c r="E209" s="27"/>
      <c r="F209" s="45"/>
      <c r="G209" s="39"/>
      <c r="H209" s="39"/>
    </row>
    <row r="210" spans="1:8" ht="12.75" customHeight="1" hidden="1">
      <c r="A210" s="18" t="s">
        <v>10</v>
      </c>
      <c r="B210" s="21">
        <v>14</v>
      </c>
      <c r="C210" s="5">
        <v>1402</v>
      </c>
      <c r="D210" s="22">
        <v>5170204</v>
      </c>
      <c r="E210" s="27"/>
      <c r="F210" s="45"/>
      <c r="G210" s="39"/>
      <c r="H210" s="39"/>
    </row>
    <row r="211" spans="1:8" ht="12.75" customHeight="1">
      <c r="A211" s="44" t="s">
        <v>121</v>
      </c>
      <c r="B211" s="21">
        <v>14</v>
      </c>
      <c r="C211" s="5">
        <v>1403</v>
      </c>
      <c r="D211" s="22"/>
      <c r="E211" s="27"/>
      <c r="F211" s="45">
        <f>F212</f>
        <v>1281.64</v>
      </c>
      <c r="G211" s="39"/>
      <c r="H211" s="39"/>
    </row>
    <row r="212" spans="1:8" ht="33.75">
      <c r="A212" s="44" t="s">
        <v>122</v>
      </c>
      <c r="B212" s="21">
        <v>14</v>
      </c>
      <c r="C212" s="5">
        <v>1403</v>
      </c>
      <c r="D212" s="22">
        <v>5201500</v>
      </c>
      <c r="E212" s="27"/>
      <c r="F212" s="45">
        <f>F213</f>
        <v>1281.64</v>
      </c>
      <c r="G212" s="39"/>
      <c r="H212" s="39"/>
    </row>
    <row r="213" spans="1:8" ht="12.75" customHeight="1">
      <c r="A213" s="44" t="s">
        <v>123</v>
      </c>
      <c r="B213" s="21">
        <v>14</v>
      </c>
      <c r="C213" s="5">
        <v>1403</v>
      </c>
      <c r="D213" s="22">
        <v>5201500</v>
      </c>
      <c r="E213" s="27" t="s">
        <v>124</v>
      </c>
      <c r="F213" s="45">
        <v>1281.64</v>
      </c>
      <c r="G213" s="39"/>
      <c r="H213" s="39"/>
    </row>
    <row r="214" spans="1:8" ht="12.75" customHeight="1">
      <c r="A214" s="37" t="s">
        <v>86</v>
      </c>
      <c r="B214" s="36">
        <v>0</v>
      </c>
      <c r="C214" s="36">
        <v>0</v>
      </c>
      <c r="D214" s="36">
        <v>0</v>
      </c>
      <c r="E214" s="36" t="s">
        <v>60</v>
      </c>
      <c r="F214" s="45">
        <f>F15+F56+F71+F78+F103+F137+F164+F175+F198+F61+F192+F203+F88+F95</f>
        <v>906739.2270000001</v>
      </c>
      <c r="G214" s="28" t="e">
        <f>G15+G56+G71+G78+G103+G137+G164+G175+G198+G61+G192+G203+G88</f>
        <v>#REF!</v>
      </c>
      <c r="H214" s="28" t="e">
        <f>H15+H56+H71+H78+H103+H137+H164+H175+H198+H61+H192+H203+H88+0.1</f>
        <v>#REF!</v>
      </c>
    </row>
    <row r="215" spans="1:7" ht="12.75" customHeight="1">
      <c r="A215" s="10"/>
      <c r="B215" s="10"/>
      <c r="C215" s="10"/>
      <c r="D215" s="10"/>
      <c r="E215" s="10"/>
      <c r="F215" s="11"/>
      <c r="G215" s="38"/>
    </row>
    <row r="216" spans="1:6" ht="12.75" customHeight="1">
      <c r="A216" s="1"/>
      <c r="B216" s="1"/>
      <c r="C216" s="1"/>
      <c r="D216" s="1"/>
      <c r="E216" s="1"/>
      <c r="F216" s="1"/>
    </row>
    <row r="217" spans="1:6" ht="36.75" customHeight="1">
      <c r="A217" s="12"/>
      <c r="B217" s="13"/>
      <c r="C217" s="13"/>
      <c r="D217" s="14"/>
      <c r="E217" s="13"/>
      <c r="F217" s="1"/>
    </row>
    <row r="218" spans="1:6" ht="12.75" customHeight="1">
      <c r="A218" s="12"/>
      <c r="B218" s="13"/>
      <c r="C218" s="13"/>
      <c r="D218" s="14"/>
      <c r="E218" s="13"/>
      <c r="F218" s="1"/>
    </row>
    <row r="219" spans="1:6" ht="26.25" customHeight="1">
      <c r="A219" s="12"/>
      <c r="B219" s="13"/>
      <c r="C219" s="13"/>
      <c r="D219" s="14"/>
      <c r="E219" s="13"/>
      <c r="F219" s="1"/>
    </row>
  </sheetData>
  <sheetProtection/>
  <autoFilter ref="B14:F54"/>
  <mergeCells count="12">
    <mergeCell ref="A10:A12"/>
    <mergeCell ref="A8:H8"/>
    <mergeCell ref="F10:F12"/>
    <mergeCell ref="G10:G12"/>
    <mergeCell ref="H10:H12"/>
    <mergeCell ref="B10:E11"/>
    <mergeCell ref="N6:Q6"/>
    <mergeCell ref="A1:H1"/>
    <mergeCell ref="A2:H2"/>
    <mergeCell ref="A3:H3"/>
    <mergeCell ref="A4:H4"/>
    <mergeCell ref="A5:H5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2015-04-06T12:51:18Z</cp:lastPrinted>
  <dcterms:created xsi:type="dcterms:W3CDTF">2011-11-18T11:33:51Z</dcterms:created>
  <dcterms:modified xsi:type="dcterms:W3CDTF">2015-12-29T13:19:39Z</dcterms:modified>
  <cp:category/>
  <cp:version/>
  <cp:contentType/>
  <cp:contentStatus/>
</cp:coreProperties>
</file>