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65" yWindow="65356" windowWidth="11955" windowHeight="116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район'!$A$1:$E$110</definedName>
  </definedNames>
  <calcPr fullCalcOnLoad="1"/>
</workbook>
</file>

<file path=xl/sharedStrings.xml><?xml version="1.0" encoding="utf-8"?>
<sst xmlns="http://schemas.openxmlformats.org/spreadsheetml/2006/main" count="185" uniqueCount="183">
  <si>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</si>
  <si>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</si>
  <si>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</si>
  <si>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</si>
  <si>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</si>
  <si>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</si>
  <si>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</si>
  <si>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</si>
  <si>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</si>
  <si>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1 16 03010 01 0000 140</t>
  </si>
  <si>
    <t>1 16 03030 01 0000 140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</si>
  <si>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</si>
  <si>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</si>
  <si>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</si>
  <si>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</si>
  <si>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</si>
  <si>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</si>
  <si>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</si>
  <si>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</si>
  <si>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</si>
  <si>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</si>
  <si>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</si>
  <si>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</si>
  <si>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</si>
  <si>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</si>
  <si>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</si>
  <si>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</si>
  <si>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</si>
  <si>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</si>
  <si>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</si>
  <si>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</si>
  <si>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</si>
  <si>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</si>
  <si>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</si>
  <si>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</si>
  <si>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</si>
  <si>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</si>
  <si>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</si>
  <si>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</si>
  <si>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</si>
  <si>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</si>
  <si>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</si>
  <si>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</si>
  <si>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</si>
  <si>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</si>
  <si>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</si>
  <si>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</si>
  <si>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</si>
  <si>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</si>
  <si>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</si>
  <si>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</si>
  <si>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</si>
  <si>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</si>
  <si>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</si>
  <si>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</si>
  <si>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</si>
  <si>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</si>
  <si>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</si>
  <si>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</si>
  <si>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</si>
  <si>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</si>
  <si>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</si>
  <si>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</si>
  <si>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</si>
  <si>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</si>
  <si>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</si>
  <si>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</si>
  <si>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</si>
  <si>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</si>
  <si>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1 16 25060 01 0000 140</t>
  </si>
  <si>
    <t>Денежные взыскания (штрафы) за нарушение земельного законодательства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</si>
  <si>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</si>
  <si>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</si>
  <si>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</si>
  <si>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</si>
  <si>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</si>
  <si>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</si>
  <si>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</si>
  <si>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</si>
  <si>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</si>
  <si>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</si>
  <si>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</si>
  <si>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</si>
  <si>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</si>
  <si>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</si>
  <si>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1 05 02010 02 0000 110</t>
  </si>
  <si>
    <t>1 05 03010 01 0000 110</t>
  </si>
  <si>
    <t>2 02 02008 05 0000 151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</si>
  <si>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</si>
  <si>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</si>
  <si>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</si>
  <si>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</si>
  <si>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</si>
  <si>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</si>
  <si>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</si>
  <si>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</si>
  <si>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</si>
  <si>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</si>
  <si>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Приложение  5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</si>
  <si>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</si>
  <si>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</si>
  <si>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</si>
  <si>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 xml:space="preserve"> 1 12 01020 01 0000 120</t>
  </si>
  <si>
    <t>Плата за выбросы загрязняющих веществ в атмосферный воздух передвижными объектами</t>
  </si>
  <si>
    <t>1 11 05013 05 0000 120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</si>
  <si>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</si>
  <si>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</si>
  <si>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</si>
  <si>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</si>
  <si>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</si>
  <si>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</si>
  <si>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</si>
  <si>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</si>
  <si>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</si>
  <si>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</si>
  <si>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</si>
  <si>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</si>
  <si>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</si>
  <si>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</si>
  <si>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</si>
  <si>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</si>
  <si>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</si>
  <si>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</si>
  <si>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</si>
  <si>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</si>
  <si>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</si>
  <si>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</si>
  <si>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</si>
  <si>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</si>
  <si>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</si>
  <si>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</si>
  <si>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</si>
  <si>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</si>
  <si>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2 02 30021 05 0000 151</t>
  </si>
  <si>
    <t>2 02 29999 05 0000 151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</si>
  <si>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</si>
  <si>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</si>
  <si>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</si>
  <si>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</si>
  <si>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</si>
  <si>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</si>
  <si>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</si>
  <si>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</si>
  <si>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</si>
  <si>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</si>
  <si>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1 12 01042 01 0000 120</t>
  </si>
  <si>
    <t>Плата за размещение твердых коммунальных отходов</t>
  </si>
  <si>
    <t>2 02 01000 00 0000 150</t>
  </si>
  <si>
    <t>2 02 15001 05 0000 150</t>
  </si>
  <si>
    <t>2 02 03000 00 0000 150</t>
  </si>
  <si>
    <t>2 02 30024 05 0000 150</t>
  </si>
  <si>
    <t>2 02 35118 05 0000 150</t>
  </si>
  <si>
    <t>"О бюджете Надтеречного муниципального района на 2020 год</t>
  </si>
  <si>
    <t>и на плановый период 2021 и 2022 годов"</t>
  </si>
  <si>
    <t xml:space="preserve">от "___" ___________ 2019 г. №____   </t>
  </si>
  <si>
    <t>Распределение доходов бюджета Надтеречного муниципального района на плановый период 2021 и 2022 годов.</t>
  </si>
  <si>
    <t>в тыс.руб.</t>
  </si>
  <si>
    <t>1 03 02231 01 0000 110</t>
  </si>
  <si>
    <t>1 03 02241 01 0000 110</t>
  </si>
  <si>
    <t>1 03 02251 01 0000 110</t>
  </si>
  <si>
    <t>1 03 02261 01 0000 110</t>
  </si>
  <si>
    <t xml:space="preserve">  1 12 01041 01 0000 120</t>
  </si>
  <si>
    <t>Плата за размещение отходов производства</t>
  </si>
  <si>
    <t>1 13 02994 04 0000 130</t>
  </si>
  <si>
    <t>Прочие доходы от компенсации затрат 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</si>
  <si>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</si>
  <si>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</si>
  <si>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1 16 30030 01 0000 140</t>
  </si>
  <si>
    <t>Прочие денежные взыскания (штрафы) за  правонарушения в области дорожного движения</t>
  </si>
  <si>
    <t>1 16 01201 01 9000 140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</si>
  <si>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(иные штрафы)</t>
  </si>
  <si>
    <t>1 16 01071 01 0029 140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</si>
  <si>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несоблюдение требований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при принятии решения о способе и об условиях определения поставщика (подрядчика, исполнителя)</t>
  </si>
  <si>
    <t>1 16 01071 01 0293 140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</si>
  <si>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законодательства Российской Федерации о контрактной системе в сфере закупок при планировании закупок)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</si>
  <si>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</si>
  <si>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</si>
  <si>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</si>
  <si>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</si>
  <si>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</si>
  <si>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</si>
  <si>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1 16 01071 01 0030 140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</si>
  <si>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порядка осуществления закупок товаров, работ, услуг для обеспечения государственных и муниципальных нужд)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</si>
</sst>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 vertical="center"/>
    </xf>
    <xf numFmtId="189" fontId="4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4" fontId="12" fillId="0" borderId="0" xfId="54" applyNumberFormat="1" applyFont="1" applyBorder="1">
      <alignment/>
      <protection/>
    </xf>
    <xf numFmtId="0" fontId="6" fillId="0" borderId="0" xfId="0" applyFont="1" applyAlignment="1">
      <alignment vertical="center"/>
    </xf>
    <xf numFmtId="189" fontId="6" fillId="0" borderId="0" xfId="0" applyNumberFormat="1" applyFont="1" applyAlignment="1">
      <alignment vertical="center"/>
    </xf>
    <xf numFmtId="184" fontId="5" fillId="0" borderId="10" xfId="0" applyNumberFormat="1" applyFont="1" applyFill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0" fontId="47" fillId="0" borderId="13" xfId="33" applyNumberFormat="1" applyFont="1" applyFill="1" applyBorder="1" applyAlignment="1">
      <alignment horizontal="left" wrapText="1" readingOrder="1"/>
      <protection/>
    </xf>
    <xf numFmtId="184" fontId="0" fillId="0" borderId="0" xfId="0" applyNumberFormat="1" applyAlignment="1">
      <alignment/>
    </xf>
    <xf numFmtId="189" fontId="5" fillId="0" borderId="10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SheetLayoutView="100" workbookViewId="0" topLeftCell="A72">
      <selection activeCell="K79" sqref="K79"/>
    </sheetView>
  </sheetViews>
  <sheetFormatPr defaultColWidth="9.00390625" defaultRowHeight="12.75"/>
  <cols>
    <col min="1" max="1" width="21.25390625" style="0" customWidth="1"/>
    <col min="2" max="2" width="45.25390625" style="0" customWidth="1"/>
    <col min="3" max="3" width="12.75390625" style="0" hidden="1" customWidth="1"/>
    <col min="4" max="4" width="14.875" style="1" customWidth="1"/>
    <col min="5" max="5" width="15.25390625" style="0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customWidth="1"/>
    <col min="11" max="11" width="14.625" style="0" customWidth="1"/>
    <col min="12" max="12" width="14.125" style="0" customWidth="1"/>
  </cols>
  <sheetData>
    <row r="1" spans="1:5" ht="12.75">
      <c r="A1" s="66" t="s">
        <v>98</v>
      </c>
      <c r="B1" s="66"/>
      <c r="C1" s="66"/>
      <c r="D1" s="66"/>
      <c r="E1" s="66"/>
    </row>
    <row r="2" spans="1:5" ht="12.75">
      <c r="A2" s="66" t="s">
        <v>112</v>
      </c>
      <c r="B2" s="66"/>
      <c r="C2" s="66"/>
      <c r="D2" s="66"/>
      <c r="E2" s="66"/>
    </row>
    <row r="3" spans="1:5" ht="12.75">
      <c r="A3" s="66" t="s">
        <v>152</v>
      </c>
      <c r="B3" s="66"/>
      <c r="C3" s="66"/>
      <c r="D3" s="66"/>
      <c r="E3" s="66"/>
    </row>
    <row r="4" spans="1:5" ht="12.75">
      <c r="A4" s="38"/>
      <c r="B4" s="66" t="s">
        <v>153</v>
      </c>
      <c r="C4" s="66"/>
      <c r="D4" s="66"/>
      <c r="E4" s="66"/>
    </row>
    <row r="5" spans="1:5" ht="12.75">
      <c r="A5" s="66" t="s">
        <v>154</v>
      </c>
      <c r="B5" s="66"/>
      <c r="C5" s="66"/>
      <c r="D5" s="66"/>
      <c r="E5" s="66"/>
    </row>
    <row r="6" spans="1:4" ht="12.75">
      <c r="A6" s="4"/>
      <c r="B6" s="26"/>
      <c r="C6" s="26"/>
      <c r="D6" s="27"/>
    </row>
    <row r="7" spans="1:5" ht="12.75">
      <c r="A7" s="65" t="s">
        <v>155</v>
      </c>
      <c r="B7" s="65"/>
      <c r="C7" s="65"/>
      <c r="D7" s="65"/>
      <c r="E7" s="65"/>
    </row>
    <row r="8" spans="1:5" ht="12.75">
      <c r="A8" s="26"/>
      <c r="B8" s="26"/>
      <c r="C8" s="26"/>
      <c r="D8" s="27"/>
      <c r="E8" s="48" t="s">
        <v>156</v>
      </c>
    </row>
    <row r="9" spans="1:7" ht="12.75" customHeight="1">
      <c r="A9" s="63" t="s">
        <v>0</v>
      </c>
      <c r="B9" s="63" t="s">
        <v>1</v>
      </c>
      <c r="C9" s="63">
        <v>2017</v>
      </c>
      <c r="D9" s="57">
        <v>2021</v>
      </c>
      <c r="E9" s="57">
        <v>2022</v>
      </c>
      <c r="F9" s="55">
        <v>2013</v>
      </c>
      <c r="G9" s="55">
        <v>2014</v>
      </c>
    </row>
    <row r="10" spans="1:7" ht="12.75">
      <c r="A10" s="64"/>
      <c r="B10" s="64"/>
      <c r="C10" s="64"/>
      <c r="D10" s="58"/>
      <c r="E10" s="58"/>
      <c r="F10" s="56"/>
      <c r="G10" s="56"/>
    </row>
    <row r="11" spans="1:7" ht="12.75">
      <c r="A11" s="6">
        <v>1</v>
      </c>
      <c r="B11" s="6">
        <v>2</v>
      </c>
      <c r="C11" s="6"/>
      <c r="D11" s="7">
        <v>3</v>
      </c>
      <c r="E11" s="32">
        <v>4</v>
      </c>
      <c r="F11" s="33">
        <v>5</v>
      </c>
      <c r="G11" s="33">
        <v>6</v>
      </c>
    </row>
    <row r="12" spans="1:7" ht="12.75">
      <c r="A12" s="59" t="s">
        <v>2</v>
      </c>
      <c r="B12" s="60"/>
      <c r="C12" s="40"/>
      <c r="D12" s="28"/>
      <c r="E12" s="31"/>
      <c r="F12" s="34"/>
      <c r="G12" s="34"/>
    </row>
    <row r="13" spans="1:11" ht="79.5">
      <c r="A13" s="8" t="s">
        <v>3</v>
      </c>
      <c r="B13" s="17" t="s">
        <v>108</v>
      </c>
      <c r="C13" s="9">
        <v>85895.8</v>
      </c>
      <c r="D13" s="45">
        <v>107210.88</v>
      </c>
      <c r="E13" s="46">
        <v>111499.315</v>
      </c>
      <c r="F13" s="35">
        <v>51.5</v>
      </c>
      <c r="G13" s="35">
        <v>53.8</v>
      </c>
      <c r="H13" s="1">
        <f>F13+D13</f>
        <v>107262.38</v>
      </c>
      <c r="I13" s="1">
        <f>G13+E13</f>
        <v>111553.115</v>
      </c>
      <c r="J13" s="42"/>
      <c r="K13" s="1"/>
    </row>
    <row r="14" spans="1:11" ht="114.75">
      <c r="A14" s="10" t="s">
        <v>106</v>
      </c>
      <c r="B14" s="17" t="s">
        <v>107</v>
      </c>
      <c r="C14" s="9">
        <v>152.8</v>
      </c>
      <c r="D14" s="45">
        <v>322.56</v>
      </c>
      <c r="E14" s="46">
        <v>335.462</v>
      </c>
      <c r="F14" s="35">
        <v>49.8</v>
      </c>
      <c r="G14" s="35">
        <v>52.2</v>
      </c>
      <c r="H14" s="1">
        <f>F14+D14</f>
        <v>372.36</v>
      </c>
      <c r="I14" s="1">
        <f aca="true" t="shared" si="0" ref="I14:I67">G14+E14</f>
        <v>387.662</v>
      </c>
      <c r="J14" s="42"/>
      <c r="K14" s="1"/>
    </row>
    <row r="15" spans="1:11" ht="40.5" customHeight="1">
      <c r="A15" s="10" t="s">
        <v>110</v>
      </c>
      <c r="B15" s="17" t="s">
        <v>111</v>
      </c>
      <c r="C15" s="9">
        <v>86.4</v>
      </c>
      <c r="D15" s="46">
        <v>61.44</v>
      </c>
      <c r="E15" s="46">
        <v>63.898</v>
      </c>
      <c r="F15" s="35"/>
      <c r="G15" s="35"/>
      <c r="H15" s="1">
        <f>F15+D15</f>
        <v>61.44</v>
      </c>
      <c r="I15" s="1">
        <f t="shared" si="0"/>
        <v>63.898</v>
      </c>
      <c r="J15" s="42"/>
      <c r="K15" s="1"/>
    </row>
    <row r="16" spans="1:11" ht="89.25">
      <c r="A16" s="10" t="s">
        <v>119</v>
      </c>
      <c r="B16" s="17" t="s">
        <v>120</v>
      </c>
      <c r="C16" s="9">
        <v>14.3</v>
      </c>
      <c r="D16" s="46">
        <v>50</v>
      </c>
      <c r="E16" s="46">
        <v>52</v>
      </c>
      <c r="F16" s="35"/>
      <c r="G16" s="35"/>
      <c r="H16" s="1"/>
      <c r="I16" s="1"/>
      <c r="J16" s="42"/>
      <c r="K16" s="1"/>
    </row>
    <row r="17" spans="1:11" ht="38.25">
      <c r="A17" s="10" t="s">
        <v>157</v>
      </c>
      <c r="B17" s="11" t="s">
        <v>113</v>
      </c>
      <c r="C17" s="9">
        <v>3372.4</v>
      </c>
      <c r="D17" s="46">
        <v>9810.464</v>
      </c>
      <c r="E17" s="46">
        <v>11404.219</v>
      </c>
      <c r="F17" s="35"/>
      <c r="G17" s="35"/>
      <c r="H17" s="1"/>
      <c r="I17" s="1"/>
      <c r="J17" s="1"/>
      <c r="K17" s="1"/>
    </row>
    <row r="18" spans="1:11" ht="51">
      <c r="A18" s="10" t="s">
        <v>158</v>
      </c>
      <c r="B18" s="13" t="s">
        <v>114</v>
      </c>
      <c r="C18" s="9"/>
      <c r="D18" s="45">
        <v>49.231</v>
      </c>
      <c r="E18" s="45">
        <v>56.229</v>
      </c>
      <c r="F18" s="35"/>
      <c r="G18" s="35"/>
      <c r="H18" s="1"/>
      <c r="I18" s="1"/>
      <c r="J18" s="1"/>
      <c r="K18" s="1"/>
    </row>
    <row r="19" spans="1:11" ht="51">
      <c r="A19" s="10" t="s">
        <v>159</v>
      </c>
      <c r="B19" s="13" t="s">
        <v>115</v>
      </c>
      <c r="C19" s="9">
        <v>6397.1</v>
      </c>
      <c r="D19" s="45">
        <v>12778.618</v>
      </c>
      <c r="E19" s="45">
        <v>14763.913</v>
      </c>
      <c r="F19" s="35"/>
      <c r="G19" s="35"/>
      <c r="H19" s="1"/>
      <c r="I19" s="1"/>
      <c r="J19" s="1"/>
      <c r="K19" s="1"/>
    </row>
    <row r="20" spans="1:11" ht="51">
      <c r="A20" s="10" t="s">
        <v>160</v>
      </c>
      <c r="B20" s="13" t="s">
        <v>116</v>
      </c>
      <c r="C20" s="9"/>
      <c r="D20" s="45">
        <v>-1356.709</v>
      </c>
      <c r="E20" s="45">
        <v>-1447.464</v>
      </c>
      <c r="F20" s="35"/>
      <c r="G20" s="35"/>
      <c r="H20" s="1"/>
      <c r="I20" s="1"/>
      <c r="J20" s="1"/>
      <c r="K20" s="1"/>
    </row>
    <row r="21" spans="1:11" ht="25.5">
      <c r="A21" s="10" t="s">
        <v>83</v>
      </c>
      <c r="B21" s="13" t="s">
        <v>73</v>
      </c>
      <c r="C21" s="9">
        <v>274.6</v>
      </c>
      <c r="D21" s="46">
        <v>2495.25</v>
      </c>
      <c r="E21" s="46">
        <v>2595.06</v>
      </c>
      <c r="F21" s="35">
        <v>1368</v>
      </c>
      <c r="G21" s="35">
        <v>1429.5</v>
      </c>
      <c r="H21" s="1">
        <f aca="true" t="shared" si="1" ref="H21:H36">F21+D21</f>
        <v>3863.25</v>
      </c>
      <c r="I21" s="1">
        <f t="shared" si="0"/>
        <v>4024.56</v>
      </c>
      <c r="J21" s="1"/>
      <c r="K21" s="1"/>
    </row>
    <row r="22" spans="1:11" ht="38.25" customHeight="1" hidden="1">
      <c r="A22" s="10" t="s">
        <v>125</v>
      </c>
      <c r="B22" s="13" t="s">
        <v>140</v>
      </c>
      <c r="C22" s="9"/>
      <c r="D22" s="46"/>
      <c r="E22" s="46"/>
      <c r="F22" s="35"/>
      <c r="G22" s="35"/>
      <c r="H22" s="1"/>
      <c r="I22" s="1"/>
      <c r="J22" s="1"/>
      <c r="K22" s="1"/>
    </row>
    <row r="23" spans="1:11" ht="38.25">
      <c r="A23" s="10" t="s">
        <v>84</v>
      </c>
      <c r="B23" s="13" t="s">
        <v>74</v>
      </c>
      <c r="C23" s="9">
        <v>648.9</v>
      </c>
      <c r="D23" s="46">
        <v>1171.25</v>
      </c>
      <c r="E23" s="46">
        <v>1218.1</v>
      </c>
      <c r="F23" s="35">
        <v>239.5</v>
      </c>
      <c r="G23" s="35">
        <v>250</v>
      </c>
      <c r="H23" s="1">
        <f t="shared" si="1"/>
        <v>1410.75</v>
      </c>
      <c r="I23" s="1">
        <f t="shared" si="0"/>
        <v>1468.1</v>
      </c>
      <c r="J23" s="1"/>
      <c r="K23" s="1"/>
    </row>
    <row r="24" spans="1:11" ht="51" hidden="1">
      <c r="A24" s="10" t="s">
        <v>126</v>
      </c>
      <c r="B24" s="13" t="s">
        <v>136</v>
      </c>
      <c r="C24" s="9"/>
      <c r="D24" s="46"/>
      <c r="E24" s="46"/>
      <c r="F24" s="35"/>
      <c r="G24" s="35"/>
      <c r="H24" s="1"/>
      <c r="I24" s="1"/>
      <c r="J24" s="1"/>
      <c r="K24" s="1"/>
    </row>
    <row r="25" spans="1:11" ht="25.5" hidden="1">
      <c r="A25" s="10" t="s">
        <v>127</v>
      </c>
      <c r="B25" s="13" t="s">
        <v>137</v>
      </c>
      <c r="C25" s="9"/>
      <c r="D25" s="46"/>
      <c r="E25" s="46"/>
      <c r="F25" s="35"/>
      <c r="G25" s="35"/>
      <c r="H25" s="1"/>
      <c r="I25" s="1"/>
      <c r="J25" s="1"/>
      <c r="K25" s="1"/>
    </row>
    <row r="26" spans="1:11" ht="25.5">
      <c r="A26" s="10" t="s">
        <v>85</v>
      </c>
      <c r="B26" s="11" t="s">
        <v>4</v>
      </c>
      <c r="C26" s="9">
        <v>1902.9</v>
      </c>
      <c r="D26" s="46">
        <v>1431</v>
      </c>
      <c r="E26" s="46">
        <v>1488.24</v>
      </c>
      <c r="F26" s="35"/>
      <c r="G26" s="35"/>
      <c r="H26" s="1">
        <f t="shared" si="1"/>
        <v>1431</v>
      </c>
      <c r="I26" s="1">
        <f t="shared" si="0"/>
        <v>1488.24</v>
      </c>
      <c r="J26" s="1"/>
      <c r="K26" s="1"/>
    </row>
    <row r="27" spans="1:11" ht="38.25" hidden="1">
      <c r="A27" s="10" t="s">
        <v>128</v>
      </c>
      <c r="B27" s="11" t="s">
        <v>138</v>
      </c>
      <c r="C27" s="9"/>
      <c r="D27" s="46"/>
      <c r="E27" s="46"/>
      <c r="F27" s="35"/>
      <c r="G27" s="35"/>
      <c r="H27" s="1"/>
      <c r="I27" s="1"/>
      <c r="J27" s="1"/>
      <c r="K27" s="1"/>
    </row>
    <row r="28" spans="1:11" ht="12.75">
      <c r="A28" s="41" t="s">
        <v>86</v>
      </c>
      <c r="B28" s="11" t="s">
        <v>5</v>
      </c>
      <c r="C28" s="9">
        <v>111.8</v>
      </c>
      <c r="D28" s="46">
        <v>830.2</v>
      </c>
      <c r="E28" s="46">
        <v>863.408</v>
      </c>
      <c r="F28" s="35">
        <v>1616</v>
      </c>
      <c r="G28" s="35">
        <v>1689</v>
      </c>
      <c r="H28" s="1">
        <f t="shared" si="1"/>
        <v>2446.2</v>
      </c>
      <c r="I28" s="1">
        <f t="shared" si="0"/>
        <v>2552.408</v>
      </c>
      <c r="J28" s="1"/>
      <c r="K28" s="1"/>
    </row>
    <row r="29" spans="1:11" ht="25.5" hidden="1">
      <c r="A29" s="41" t="s">
        <v>129</v>
      </c>
      <c r="B29" s="11" t="s">
        <v>139</v>
      </c>
      <c r="C29" s="9"/>
      <c r="D29" s="46"/>
      <c r="E29" s="46"/>
      <c r="F29" s="35"/>
      <c r="G29" s="35"/>
      <c r="H29" s="1"/>
      <c r="I29" s="1"/>
      <c r="J29" s="1"/>
      <c r="K29" s="1"/>
    </row>
    <row r="30" spans="1:11" ht="25.5" customHeight="1">
      <c r="A30" s="41" t="s">
        <v>143</v>
      </c>
      <c r="B30" s="11" t="s">
        <v>144</v>
      </c>
      <c r="C30" s="9"/>
      <c r="D30" s="46">
        <v>3</v>
      </c>
      <c r="E30" s="46">
        <v>3.12</v>
      </c>
      <c r="F30" s="35"/>
      <c r="G30" s="35"/>
      <c r="H30" s="1"/>
      <c r="I30" s="1"/>
      <c r="J30" s="1"/>
      <c r="K30" s="1"/>
    </row>
    <row r="31" spans="1:11" ht="51">
      <c r="A31" s="10" t="s">
        <v>6</v>
      </c>
      <c r="B31" s="17" t="s">
        <v>95</v>
      </c>
      <c r="C31" s="9">
        <v>223.5</v>
      </c>
      <c r="D31" s="46">
        <v>1775</v>
      </c>
      <c r="E31" s="46">
        <v>1846</v>
      </c>
      <c r="F31" s="35"/>
      <c r="G31" s="35"/>
      <c r="H31" s="1">
        <f t="shared" si="1"/>
        <v>1775</v>
      </c>
      <c r="I31" s="1">
        <f t="shared" si="0"/>
        <v>1846</v>
      </c>
      <c r="J31" s="1"/>
      <c r="K31" s="1"/>
    </row>
    <row r="32" spans="1:11" ht="38.25">
      <c r="A32" s="10" t="s">
        <v>130</v>
      </c>
      <c r="B32" s="11" t="s">
        <v>7</v>
      </c>
      <c r="C32" s="9"/>
      <c r="D32" s="46">
        <v>197</v>
      </c>
      <c r="E32" s="46">
        <v>204.88</v>
      </c>
      <c r="F32" s="35"/>
      <c r="G32" s="35"/>
      <c r="H32" s="1">
        <f t="shared" si="1"/>
        <v>197</v>
      </c>
      <c r="I32" s="1">
        <f t="shared" si="0"/>
        <v>204.88</v>
      </c>
      <c r="J32" s="1"/>
      <c r="K32" s="1"/>
    </row>
    <row r="33" spans="1:11" ht="89.25">
      <c r="A33" s="10" t="s">
        <v>104</v>
      </c>
      <c r="B33" s="17" t="s">
        <v>109</v>
      </c>
      <c r="C33" s="9"/>
      <c r="D33" s="46">
        <v>3948</v>
      </c>
      <c r="E33" s="46">
        <v>4105.92</v>
      </c>
      <c r="F33" s="35">
        <v>30</v>
      </c>
      <c r="G33" s="35">
        <v>31</v>
      </c>
      <c r="H33" s="1">
        <f t="shared" si="1"/>
        <v>3978</v>
      </c>
      <c r="I33" s="1">
        <f t="shared" si="0"/>
        <v>4136.92</v>
      </c>
      <c r="J33" s="1"/>
      <c r="K33" s="1"/>
    </row>
    <row r="34" spans="1:11" ht="76.5" hidden="1">
      <c r="A34" s="10" t="s">
        <v>131</v>
      </c>
      <c r="B34" s="17" t="s">
        <v>135</v>
      </c>
      <c r="C34" s="9"/>
      <c r="D34" s="46"/>
      <c r="E34" s="46"/>
      <c r="F34" s="35"/>
      <c r="G34" s="35"/>
      <c r="H34" s="1"/>
      <c r="I34" s="1"/>
      <c r="J34" s="1"/>
      <c r="K34" s="1"/>
    </row>
    <row r="35" spans="1:11" ht="76.5">
      <c r="A35" s="2" t="s">
        <v>8</v>
      </c>
      <c r="B35" s="17" t="s">
        <v>89</v>
      </c>
      <c r="C35" s="9">
        <v>1134.6</v>
      </c>
      <c r="D35" s="46">
        <v>519</v>
      </c>
      <c r="E35" s="46">
        <v>539.76</v>
      </c>
      <c r="F35" s="35"/>
      <c r="G35" s="35"/>
      <c r="H35" s="1">
        <f t="shared" si="1"/>
        <v>519</v>
      </c>
      <c r="I35" s="1">
        <f t="shared" si="0"/>
        <v>539.76</v>
      </c>
      <c r="J35" s="1"/>
      <c r="K35" s="1"/>
    </row>
    <row r="36" spans="1:11" ht="76.5" hidden="1">
      <c r="A36" s="2" t="s">
        <v>141</v>
      </c>
      <c r="B36" s="17" t="s">
        <v>142</v>
      </c>
      <c r="C36" s="9"/>
      <c r="D36" s="46"/>
      <c r="E36" s="46"/>
      <c r="F36" s="35"/>
      <c r="G36" s="35"/>
      <c r="H36" s="1">
        <f t="shared" si="1"/>
        <v>0</v>
      </c>
      <c r="I36" s="1">
        <f t="shared" si="0"/>
        <v>0</v>
      </c>
      <c r="J36" s="1"/>
      <c r="K36" s="1"/>
    </row>
    <row r="37" spans="1:11" ht="25.5">
      <c r="A37" s="36" t="s">
        <v>100</v>
      </c>
      <c r="B37" s="17" t="s">
        <v>101</v>
      </c>
      <c r="C37" s="9">
        <v>4.1</v>
      </c>
      <c r="D37" s="46">
        <v>4</v>
      </c>
      <c r="E37" s="46">
        <v>4.16</v>
      </c>
      <c r="F37" s="35"/>
      <c r="G37" s="35"/>
      <c r="H37" s="1"/>
      <c r="I37" s="1"/>
      <c r="J37" s="1"/>
      <c r="K37" s="1"/>
    </row>
    <row r="38" spans="1:11" ht="25.5">
      <c r="A38" s="36" t="s">
        <v>102</v>
      </c>
      <c r="B38" s="17" t="s">
        <v>103</v>
      </c>
      <c r="C38" s="9">
        <v>51.9</v>
      </c>
      <c r="D38" s="46"/>
      <c r="E38" s="46"/>
      <c r="F38" s="35"/>
      <c r="G38" s="35"/>
      <c r="H38" s="1"/>
      <c r="I38" s="1"/>
      <c r="J38" s="1"/>
      <c r="K38" s="1"/>
    </row>
    <row r="39" spans="1:11" ht="12.75">
      <c r="A39" s="36" t="s">
        <v>161</v>
      </c>
      <c r="B39" s="17" t="s">
        <v>162</v>
      </c>
      <c r="C39" s="9">
        <v>19.5</v>
      </c>
      <c r="D39" s="46">
        <v>34</v>
      </c>
      <c r="E39" s="46">
        <v>35.36</v>
      </c>
      <c r="F39" s="35"/>
      <c r="G39" s="35"/>
      <c r="H39" s="1"/>
      <c r="I39" s="1"/>
      <c r="J39" s="1"/>
      <c r="K39" s="1"/>
    </row>
    <row r="40" spans="1:11" ht="12.75">
      <c r="A40" s="36" t="s">
        <v>145</v>
      </c>
      <c r="B40" s="17" t="s">
        <v>146</v>
      </c>
      <c r="C40" s="9">
        <v>81.8</v>
      </c>
      <c r="D40" s="46">
        <v>28</v>
      </c>
      <c r="E40" s="46">
        <v>29.12</v>
      </c>
      <c r="F40" s="35"/>
      <c r="G40" s="35"/>
      <c r="H40" s="1"/>
      <c r="I40" s="1"/>
      <c r="J40" s="1"/>
      <c r="K40" s="1"/>
    </row>
    <row r="41" spans="1:11" ht="25.5">
      <c r="A41" s="2" t="s">
        <v>163</v>
      </c>
      <c r="B41" s="14" t="s">
        <v>164</v>
      </c>
      <c r="C41" s="9"/>
      <c r="D41" s="46">
        <v>85</v>
      </c>
      <c r="E41" s="46">
        <v>85</v>
      </c>
      <c r="F41" s="35"/>
      <c r="G41" s="35"/>
      <c r="H41" s="1"/>
      <c r="I41" s="1"/>
      <c r="J41" s="1"/>
      <c r="K41" s="1"/>
    </row>
    <row r="42" spans="1:11" ht="25.5" hidden="1">
      <c r="A42" s="36" t="s">
        <v>99</v>
      </c>
      <c r="B42" s="15" t="s">
        <v>124</v>
      </c>
      <c r="C42" s="9">
        <v>0.3</v>
      </c>
      <c r="D42" s="46"/>
      <c r="E42" s="46"/>
      <c r="F42" s="35"/>
      <c r="G42" s="35"/>
      <c r="H42" s="1">
        <f aca="true" t="shared" si="2" ref="H42:H55">F42+D42</f>
        <v>0</v>
      </c>
      <c r="I42" s="1">
        <f t="shared" si="0"/>
        <v>0</v>
      </c>
      <c r="J42" s="1"/>
      <c r="K42" s="1"/>
    </row>
    <row r="43" spans="1:11" ht="89.25">
      <c r="A43" s="2" t="s">
        <v>132</v>
      </c>
      <c r="B43" s="17" t="s">
        <v>96</v>
      </c>
      <c r="C43" s="9">
        <v>106.4</v>
      </c>
      <c r="D43" s="46">
        <v>128</v>
      </c>
      <c r="E43" s="46">
        <v>133.12</v>
      </c>
      <c r="F43" s="35"/>
      <c r="G43" s="35"/>
      <c r="H43" s="1">
        <f t="shared" si="2"/>
        <v>128</v>
      </c>
      <c r="I43" s="1">
        <f t="shared" si="0"/>
        <v>133.12</v>
      </c>
      <c r="J43" s="1"/>
      <c r="K43" s="1"/>
    </row>
    <row r="44" spans="1:11" ht="51" customHeight="1">
      <c r="A44" s="2" t="s">
        <v>166</v>
      </c>
      <c r="B44" s="14" t="s">
        <v>165</v>
      </c>
      <c r="C44" s="9"/>
      <c r="D44" s="46">
        <v>29</v>
      </c>
      <c r="E44" s="46">
        <v>30.16</v>
      </c>
      <c r="F44" s="35"/>
      <c r="G44" s="35"/>
      <c r="H44" s="1">
        <f t="shared" si="2"/>
        <v>29</v>
      </c>
      <c r="I44" s="1">
        <f t="shared" si="0"/>
        <v>30.16</v>
      </c>
      <c r="J44" s="1"/>
      <c r="K44" s="1"/>
    </row>
    <row r="45" spans="1:11" ht="103.5" customHeight="1">
      <c r="A45" s="49" t="s">
        <v>169</v>
      </c>
      <c r="B45" s="50" t="s">
        <v>170</v>
      </c>
      <c r="C45" s="53"/>
      <c r="D45" s="45">
        <v>8</v>
      </c>
      <c r="E45" s="45">
        <v>8</v>
      </c>
      <c r="F45" s="35"/>
      <c r="G45" s="35"/>
      <c r="H45" s="1">
        <f t="shared" si="2"/>
        <v>8</v>
      </c>
      <c r="I45" s="1">
        <f t="shared" si="0"/>
        <v>8</v>
      </c>
      <c r="J45" s="1"/>
      <c r="K45" s="1"/>
    </row>
    <row r="46" spans="1:11" ht="103.5" customHeight="1">
      <c r="A46" s="49" t="s">
        <v>171</v>
      </c>
      <c r="B46" s="50" t="s">
        <v>172</v>
      </c>
      <c r="C46" s="53"/>
      <c r="D46" s="45">
        <v>55</v>
      </c>
      <c r="E46" s="45">
        <v>55</v>
      </c>
      <c r="F46" s="35"/>
      <c r="G46" s="35"/>
      <c r="H46" s="1">
        <f t="shared" si="2"/>
        <v>55</v>
      </c>
      <c r="I46" s="1">
        <f t="shared" si="0"/>
        <v>55</v>
      </c>
      <c r="J46" s="1"/>
      <c r="K46" s="1"/>
    </row>
    <row r="47" spans="1:11" ht="103.5" customHeight="1">
      <c r="A47" s="49" t="s">
        <v>173</v>
      </c>
      <c r="B47" s="50" t="s">
        <v>174</v>
      </c>
      <c r="C47" s="53"/>
      <c r="D47" s="45">
        <v>136</v>
      </c>
      <c r="E47" s="45">
        <v>136</v>
      </c>
      <c r="F47" s="35"/>
      <c r="G47" s="35"/>
      <c r="H47" s="1">
        <f t="shared" si="2"/>
        <v>136</v>
      </c>
      <c r="I47" s="1">
        <f t="shared" si="0"/>
        <v>136</v>
      </c>
      <c r="J47" s="1"/>
      <c r="K47" s="1"/>
    </row>
    <row r="48" spans="1:11" ht="126" customHeight="1">
      <c r="A48" s="49" t="s">
        <v>181</v>
      </c>
      <c r="B48" s="50" t="s">
        <v>182</v>
      </c>
      <c r="C48" s="53"/>
      <c r="D48" s="45">
        <v>82</v>
      </c>
      <c r="E48" s="45">
        <v>82</v>
      </c>
      <c r="F48" s="35"/>
      <c r="G48" s="35"/>
      <c r="H48" s="1">
        <f t="shared" si="2"/>
        <v>82</v>
      </c>
      <c r="I48" s="1">
        <f t="shared" si="0"/>
        <v>82</v>
      </c>
      <c r="J48" s="1"/>
      <c r="K48" s="1"/>
    </row>
    <row r="49" spans="1:11" ht="76.5">
      <c r="A49" s="49" t="s">
        <v>175</v>
      </c>
      <c r="B49" s="50" t="s">
        <v>176</v>
      </c>
      <c r="C49" s="53"/>
      <c r="D49" s="45">
        <v>322</v>
      </c>
      <c r="E49" s="45">
        <v>322</v>
      </c>
      <c r="F49" s="35"/>
      <c r="G49" s="35"/>
      <c r="H49" s="1">
        <f t="shared" si="2"/>
        <v>322</v>
      </c>
      <c r="I49" s="1">
        <f t="shared" si="0"/>
        <v>322</v>
      </c>
      <c r="J49" s="1"/>
      <c r="K49" s="1"/>
    </row>
    <row r="50" spans="1:11" ht="63.75">
      <c r="A50" s="49" t="s">
        <v>177</v>
      </c>
      <c r="B50" s="50" t="s">
        <v>178</v>
      </c>
      <c r="C50" s="53"/>
      <c r="D50" s="45">
        <v>21</v>
      </c>
      <c r="E50" s="45">
        <v>21</v>
      </c>
      <c r="F50" s="35"/>
      <c r="G50" s="35"/>
      <c r="H50" s="1">
        <f t="shared" si="2"/>
        <v>21</v>
      </c>
      <c r="I50" s="1">
        <f t="shared" si="0"/>
        <v>21</v>
      </c>
      <c r="J50" s="1"/>
      <c r="K50" s="1"/>
    </row>
    <row r="51" spans="1:11" ht="103.5" customHeight="1">
      <c r="A51" s="10" t="s">
        <v>9</v>
      </c>
      <c r="B51" s="15" t="s">
        <v>97</v>
      </c>
      <c r="C51" s="53">
        <v>98.4</v>
      </c>
      <c r="D51" s="45">
        <v>18</v>
      </c>
      <c r="E51" s="45">
        <v>18.72</v>
      </c>
      <c r="F51" s="35"/>
      <c r="G51" s="35"/>
      <c r="H51" s="1">
        <f>F51+D51</f>
        <v>18</v>
      </c>
      <c r="I51" s="1">
        <f>G51+E51</f>
        <v>18.72</v>
      </c>
      <c r="J51" s="1"/>
      <c r="K51" s="1"/>
    </row>
    <row r="52" spans="1:11" ht="51">
      <c r="A52" s="8" t="s">
        <v>10</v>
      </c>
      <c r="B52" s="17" t="s">
        <v>90</v>
      </c>
      <c r="C52" s="9">
        <v>23.2</v>
      </c>
      <c r="D52" s="46">
        <v>2</v>
      </c>
      <c r="E52" s="46">
        <v>2.08</v>
      </c>
      <c r="F52" s="35"/>
      <c r="G52" s="35"/>
      <c r="H52" s="1">
        <f t="shared" si="2"/>
        <v>2</v>
      </c>
      <c r="I52" s="1">
        <f t="shared" si="0"/>
        <v>2.08</v>
      </c>
      <c r="J52" s="1"/>
      <c r="K52" s="1"/>
    </row>
    <row r="53" spans="1:11" ht="63.75">
      <c r="A53" s="8" t="s">
        <v>11</v>
      </c>
      <c r="B53" s="16" t="s">
        <v>91</v>
      </c>
      <c r="C53" s="9">
        <v>23.7</v>
      </c>
      <c r="D53" s="46">
        <v>2</v>
      </c>
      <c r="E53" s="46">
        <v>2.08</v>
      </c>
      <c r="F53" s="35"/>
      <c r="G53" s="35"/>
      <c r="H53" s="1">
        <f t="shared" si="2"/>
        <v>2</v>
      </c>
      <c r="I53" s="1">
        <f t="shared" si="0"/>
        <v>2.08</v>
      </c>
      <c r="J53" s="1"/>
      <c r="K53" s="1"/>
    </row>
    <row r="54" spans="1:11" ht="51">
      <c r="A54" s="8" t="s">
        <v>121</v>
      </c>
      <c r="B54" s="16" t="s">
        <v>122</v>
      </c>
      <c r="C54" s="9">
        <v>50.7</v>
      </c>
      <c r="D54" s="46">
        <v>5</v>
      </c>
      <c r="E54" s="46">
        <v>5.2</v>
      </c>
      <c r="F54" s="35"/>
      <c r="G54" s="35"/>
      <c r="H54" s="1">
        <f t="shared" si="2"/>
        <v>5</v>
      </c>
      <c r="I54" s="1">
        <f t="shared" si="0"/>
        <v>5.2</v>
      </c>
      <c r="J54" s="1"/>
      <c r="K54" s="1"/>
    </row>
    <row r="55" spans="1:11" ht="25.5" hidden="1">
      <c r="A55" s="8" t="s">
        <v>12</v>
      </c>
      <c r="B55" s="16" t="s">
        <v>13</v>
      </c>
      <c r="C55" s="9"/>
      <c r="D55" s="46"/>
      <c r="E55" s="46"/>
      <c r="F55" s="35"/>
      <c r="G55" s="35"/>
      <c r="H55" s="1">
        <f t="shared" si="2"/>
        <v>0</v>
      </c>
      <c r="I55" s="1">
        <f t="shared" si="0"/>
        <v>0</v>
      </c>
      <c r="J55" s="1"/>
      <c r="K55" s="1"/>
    </row>
    <row r="56" spans="1:11" ht="12.75" customHeight="1" hidden="1">
      <c r="A56" s="8"/>
      <c r="B56" s="16"/>
      <c r="C56" s="9"/>
      <c r="D56" s="46"/>
      <c r="E56" s="46"/>
      <c r="F56" s="35"/>
      <c r="G56" s="35"/>
      <c r="H56" s="1"/>
      <c r="I56" s="1"/>
      <c r="J56" s="1"/>
      <c r="K56" s="1"/>
    </row>
    <row r="57" spans="1:11" ht="38.25">
      <c r="A57" s="8" t="s">
        <v>14</v>
      </c>
      <c r="B57" s="17" t="s">
        <v>105</v>
      </c>
      <c r="C57" s="9">
        <v>124</v>
      </c>
      <c r="D57" s="46">
        <v>80</v>
      </c>
      <c r="E57" s="46">
        <v>83.2</v>
      </c>
      <c r="F57" s="35"/>
      <c r="G57" s="35"/>
      <c r="H57" s="1">
        <f aca="true" t="shared" si="3" ref="H57:H64">F57+D57</f>
        <v>80</v>
      </c>
      <c r="I57" s="1">
        <f t="shared" si="0"/>
        <v>83.2</v>
      </c>
      <c r="J57" s="1"/>
      <c r="K57" s="1"/>
    </row>
    <row r="58" spans="1:11" ht="26.25" customHeight="1">
      <c r="A58" s="8" t="s">
        <v>75</v>
      </c>
      <c r="B58" s="16" t="s">
        <v>92</v>
      </c>
      <c r="C58" s="9">
        <v>168</v>
      </c>
      <c r="D58" s="46">
        <v>10</v>
      </c>
      <c r="E58" s="46">
        <v>10.4</v>
      </c>
      <c r="F58" s="35"/>
      <c r="G58" s="35"/>
      <c r="H58" s="1">
        <f t="shared" si="3"/>
        <v>10</v>
      </c>
      <c r="I58" s="1">
        <f t="shared" si="0"/>
        <v>10.4</v>
      </c>
      <c r="J58" s="1"/>
      <c r="K58" s="1"/>
    </row>
    <row r="59" spans="1:11" ht="25.5">
      <c r="A59" s="8" t="s">
        <v>69</v>
      </c>
      <c r="B59" s="16" t="s">
        <v>70</v>
      </c>
      <c r="C59" s="9">
        <v>8</v>
      </c>
      <c r="D59" s="46">
        <v>7</v>
      </c>
      <c r="E59" s="46">
        <v>7.28</v>
      </c>
      <c r="F59" s="35"/>
      <c r="G59" s="35"/>
      <c r="H59" s="1">
        <f t="shared" si="3"/>
        <v>7</v>
      </c>
      <c r="I59" s="1">
        <f t="shared" si="0"/>
        <v>7.28</v>
      </c>
      <c r="J59" s="1"/>
      <c r="K59" s="1"/>
    </row>
    <row r="60" spans="1:11" ht="25.5" customHeight="1" hidden="1">
      <c r="A60" s="8" t="s">
        <v>15</v>
      </c>
      <c r="B60" s="16" t="s">
        <v>16</v>
      </c>
      <c r="C60" s="9"/>
      <c r="D60" s="46"/>
      <c r="E60" s="46"/>
      <c r="F60" s="35"/>
      <c r="G60" s="35"/>
      <c r="H60" s="1">
        <f t="shared" si="3"/>
        <v>0</v>
      </c>
      <c r="I60" s="1">
        <f t="shared" si="0"/>
        <v>0</v>
      </c>
      <c r="J60" s="1"/>
      <c r="K60" s="1"/>
    </row>
    <row r="61" spans="1:11" ht="51">
      <c r="A61" s="8" t="s">
        <v>17</v>
      </c>
      <c r="B61" s="16" t="s">
        <v>93</v>
      </c>
      <c r="C61" s="9">
        <v>351.2</v>
      </c>
      <c r="D61" s="46">
        <v>112</v>
      </c>
      <c r="E61" s="46">
        <v>116.48</v>
      </c>
      <c r="F61" s="35"/>
      <c r="G61" s="35"/>
      <c r="H61" s="1">
        <f t="shared" si="3"/>
        <v>112</v>
      </c>
      <c r="I61" s="1">
        <f t="shared" si="0"/>
        <v>116.48</v>
      </c>
      <c r="J61" s="1"/>
      <c r="K61" s="1"/>
    </row>
    <row r="62" spans="1:11" ht="25.5" customHeight="1" hidden="1">
      <c r="A62" s="8" t="s">
        <v>18</v>
      </c>
      <c r="B62" s="16" t="s">
        <v>19</v>
      </c>
      <c r="C62" s="9"/>
      <c r="D62" s="46"/>
      <c r="E62" s="46"/>
      <c r="F62" s="35"/>
      <c r="G62" s="35"/>
      <c r="H62" s="1">
        <f t="shared" si="3"/>
        <v>0</v>
      </c>
      <c r="I62" s="1">
        <f t="shared" si="0"/>
        <v>0</v>
      </c>
      <c r="J62" s="1"/>
      <c r="K62" s="1"/>
    </row>
    <row r="63" spans="1:11" ht="25.5" customHeight="1">
      <c r="A63" s="8" t="s">
        <v>167</v>
      </c>
      <c r="B63" s="16" t="s">
        <v>168</v>
      </c>
      <c r="C63" s="9"/>
      <c r="D63" s="46">
        <v>2</v>
      </c>
      <c r="E63" s="46">
        <v>2.08</v>
      </c>
      <c r="F63" s="35"/>
      <c r="G63" s="35"/>
      <c r="H63" s="1"/>
      <c r="I63" s="1"/>
      <c r="J63" s="1"/>
      <c r="K63" s="1"/>
    </row>
    <row r="64" spans="1:11" ht="63.75">
      <c r="A64" s="8" t="s">
        <v>88</v>
      </c>
      <c r="B64" s="29" t="s">
        <v>94</v>
      </c>
      <c r="C64" s="9">
        <v>6.7</v>
      </c>
      <c r="D64" s="46">
        <v>68</v>
      </c>
      <c r="E64" s="46">
        <v>70.72</v>
      </c>
      <c r="F64" s="35"/>
      <c r="G64" s="35"/>
      <c r="H64" s="1">
        <f t="shared" si="3"/>
        <v>68</v>
      </c>
      <c r="I64" s="1">
        <f t="shared" si="0"/>
        <v>70.72</v>
      </c>
      <c r="J64" s="1"/>
      <c r="K64" s="1"/>
    </row>
    <row r="65" spans="1:10" ht="65.25" customHeight="1">
      <c r="A65" s="8" t="s">
        <v>117</v>
      </c>
      <c r="B65" s="39" t="s">
        <v>118</v>
      </c>
      <c r="C65" s="9"/>
      <c r="D65" s="46">
        <v>2</v>
      </c>
      <c r="E65" s="46">
        <v>2.08</v>
      </c>
      <c r="J65" s="1"/>
    </row>
    <row r="66" spans="1:10" ht="38.25">
      <c r="A66" s="54" t="s">
        <v>179</v>
      </c>
      <c r="B66" s="51" t="s">
        <v>180</v>
      </c>
      <c r="C66" s="9"/>
      <c r="D66" s="46">
        <v>6</v>
      </c>
      <c r="E66" s="46">
        <v>6.24</v>
      </c>
      <c r="J66" s="1"/>
    </row>
    <row r="67" spans="1:11" ht="38.25">
      <c r="A67" s="8" t="s">
        <v>20</v>
      </c>
      <c r="B67" s="29" t="s">
        <v>21</v>
      </c>
      <c r="C67" s="9">
        <v>260.3</v>
      </c>
      <c r="D67" s="46">
        <v>80</v>
      </c>
      <c r="E67" s="46">
        <v>83.2</v>
      </c>
      <c r="F67" s="35"/>
      <c r="G67" s="35"/>
      <c r="H67" s="1">
        <f>F67+D67</f>
        <v>80</v>
      </c>
      <c r="I67" s="1">
        <f t="shared" si="0"/>
        <v>83.2</v>
      </c>
      <c r="J67" s="1"/>
      <c r="K67" s="1"/>
    </row>
    <row r="68" spans="1:11" ht="12.75">
      <c r="A68" s="62" t="s">
        <v>22</v>
      </c>
      <c r="B68" s="62"/>
      <c r="C68" s="18">
        <f aca="true" t="shared" si="4" ref="C68:I68">SUM(C13:C67)</f>
        <v>101593.29999999999</v>
      </c>
      <c r="D68" s="47">
        <f t="shared" si="4"/>
        <v>142622.184</v>
      </c>
      <c r="E68" s="47">
        <f t="shared" si="4"/>
        <v>150942.74</v>
      </c>
      <c r="F68" s="35">
        <f t="shared" si="4"/>
        <v>3354.8</v>
      </c>
      <c r="G68" s="35">
        <f t="shared" si="4"/>
        <v>3505.5</v>
      </c>
      <c r="H68" s="35">
        <f t="shared" si="4"/>
        <v>124481.38</v>
      </c>
      <c r="I68" s="37">
        <f t="shared" si="4"/>
        <v>129452.18299999999</v>
      </c>
      <c r="J68" s="42"/>
      <c r="K68" s="1"/>
    </row>
    <row r="69" spans="1:11" ht="25.5">
      <c r="A69" s="5" t="s">
        <v>23</v>
      </c>
      <c r="B69" s="19" t="s">
        <v>24</v>
      </c>
      <c r="C69" s="18">
        <f>C70</f>
        <v>1142741.2610000002</v>
      </c>
      <c r="D69" s="47">
        <f>D70</f>
        <v>1056283.472</v>
      </c>
      <c r="E69" s="47">
        <f>E70</f>
        <v>1056474.563</v>
      </c>
      <c r="F69" s="12">
        <f>D68+F68</f>
        <v>145976.984</v>
      </c>
      <c r="G69" s="1">
        <f>E68+G68</f>
        <v>154448.24</v>
      </c>
      <c r="J69" s="1"/>
      <c r="K69" s="1"/>
    </row>
    <row r="70" spans="1:11" ht="38.25">
      <c r="A70" s="5" t="s">
        <v>25</v>
      </c>
      <c r="B70" s="19" t="s">
        <v>26</v>
      </c>
      <c r="C70" s="18">
        <f>C71+C74+C79</f>
        <v>1142741.2610000002</v>
      </c>
      <c r="D70" s="47">
        <f>D71+D74+D79</f>
        <v>1056283.472</v>
      </c>
      <c r="E70" s="47">
        <f>E71+E74+E79</f>
        <v>1056474.563</v>
      </c>
      <c r="J70" s="1"/>
      <c r="K70" s="1"/>
    </row>
    <row r="71" spans="1:11" ht="25.5">
      <c r="A71" s="5" t="s">
        <v>147</v>
      </c>
      <c r="B71" s="19" t="s">
        <v>123</v>
      </c>
      <c r="C71" s="18">
        <f>C72</f>
        <v>201258.154</v>
      </c>
      <c r="D71" s="47">
        <f>D72+D73</f>
        <v>235745.14</v>
      </c>
      <c r="E71" s="47">
        <f>E72+E73</f>
        <v>235745.14</v>
      </c>
      <c r="J71" s="1"/>
      <c r="K71" s="1"/>
    </row>
    <row r="72" spans="1:11" ht="25.5">
      <c r="A72" s="8" t="s">
        <v>148</v>
      </c>
      <c r="B72" s="16" t="s">
        <v>27</v>
      </c>
      <c r="C72" s="9">
        <v>201258.154</v>
      </c>
      <c r="D72" s="46">
        <v>235745.14</v>
      </c>
      <c r="E72" s="46">
        <v>235745.14</v>
      </c>
      <c r="J72" s="1"/>
      <c r="K72" s="1"/>
    </row>
    <row r="73" spans="1:11" ht="38.25" customHeight="1" hidden="1">
      <c r="A73" s="8" t="s">
        <v>72</v>
      </c>
      <c r="B73" s="16" t="s">
        <v>76</v>
      </c>
      <c r="C73" s="9"/>
      <c r="D73" s="46"/>
      <c r="E73" s="46"/>
      <c r="J73" s="1"/>
      <c r="K73" s="1"/>
    </row>
    <row r="74" spans="1:11" s="3" customFormat="1" ht="25.5" hidden="1">
      <c r="A74" s="5" t="s">
        <v>28</v>
      </c>
      <c r="B74" s="19" t="s">
        <v>29</v>
      </c>
      <c r="C74" s="18">
        <f>C78</f>
        <v>0</v>
      </c>
      <c r="D74" s="47">
        <f>D77+D78+D75</f>
        <v>0</v>
      </c>
      <c r="E74" s="47">
        <f>E77+E78+E75</f>
        <v>0</v>
      </c>
      <c r="J74" s="1"/>
      <c r="K74" s="1"/>
    </row>
    <row r="75" spans="1:11" s="3" customFormat="1" ht="25.5" customHeight="1" hidden="1">
      <c r="A75" s="8" t="s">
        <v>87</v>
      </c>
      <c r="B75" s="16" t="s">
        <v>30</v>
      </c>
      <c r="C75" s="9"/>
      <c r="D75" s="46"/>
      <c r="E75" s="46"/>
      <c r="J75" s="1"/>
      <c r="K75" s="1"/>
    </row>
    <row r="76" spans="1:11" s="3" customFormat="1" ht="38.25" customHeight="1" hidden="1">
      <c r="A76" s="8" t="s">
        <v>31</v>
      </c>
      <c r="B76" s="16" t="s">
        <v>32</v>
      </c>
      <c r="C76" s="9"/>
      <c r="D76" s="46" t="e">
        <f>#REF!+#REF!+#REF!+#REF!</f>
        <v>#REF!</v>
      </c>
      <c r="E76" s="46"/>
      <c r="J76" s="1"/>
      <c r="K76" s="1"/>
    </row>
    <row r="77" spans="1:11" ht="12.75" customHeight="1" hidden="1">
      <c r="A77" s="8" t="s">
        <v>33</v>
      </c>
      <c r="B77" s="16"/>
      <c r="C77" s="9"/>
      <c r="D77" s="46"/>
      <c r="E77" s="46"/>
      <c r="J77" s="1"/>
      <c r="K77" s="1"/>
    </row>
    <row r="78" spans="1:11" ht="25.5" hidden="1">
      <c r="A78" s="8" t="s">
        <v>134</v>
      </c>
      <c r="B78" s="16" t="s">
        <v>71</v>
      </c>
      <c r="C78" s="9"/>
      <c r="D78" s="46">
        <f>ROUND(C78*1.05,1)</f>
        <v>0</v>
      </c>
      <c r="E78" s="46">
        <f>ROUND(D78*1.05,1)</f>
        <v>0</v>
      </c>
      <c r="J78" s="1"/>
      <c r="K78" s="1"/>
    </row>
    <row r="79" spans="1:11" ht="25.5">
      <c r="A79" s="5" t="s">
        <v>149</v>
      </c>
      <c r="B79" s="19" t="s">
        <v>34</v>
      </c>
      <c r="C79" s="18">
        <f>C83+C98+C87+C93+C99</f>
        <v>941483.1070000001</v>
      </c>
      <c r="D79" s="47">
        <f>D93+D94+D95+D98+D99</f>
        <v>820538.332</v>
      </c>
      <c r="E79" s="47">
        <f>E93+E94+E95+E98+E99</f>
        <v>820729.4230000001</v>
      </c>
      <c r="J79" s="1"/>
      <c r="K79" s="1"/>
    </row>
    <row r="80" spans="1:11" ht="25.5" customHeight="1" hidden="1">
      <c r="A80" s="8" t="s">
        <v>35</v>
      </c>
      <c r="B80" s="16" t="s">
        <v>36</v>
      </c>
      <c r="C80" s="9"/>
      <c r="D80" s="46"/>
      <c r="E80" s="46"/>
      <c r="J80" s="1"/>
      <c r="K80" s="1"/>
    </row>
    <row r="81" spans="1:11" ht="38.25" customHeight="1" hidden="1">
      <c r="A81" s="8" t="s">
        <v>37</v>
      </c>
      <c r="B81" s="16" t="s">
        <v>38</v>
      </c>
      <c r="C81" s="9"/>
      <c r="D81" s="46"/>
      <c r="E81" s="46"/>
      <c r="J81" s="1"/>
      <c r="K81" s="1"/>
    </row>
    <row r="82" spans="1:11" ht="38.25" customHeight="1" hidden="1">
      <c r="A82" s="8" t="s">
        <v>39</v>
      </c>
      <c r="B82" s="16" t="s">
        <v>40</v>
      </c>
      <c r="C82" s="9"/>
      <c r="D82" s="46"/>
      <c r="E82" s="46"/>
      <c r="J82" s="1"/>
      <c r="K82" s="1"/>
    </row>
    <row r="83" spans="1:11" ht="51" customHeight="1" hidden="1">
      <c r="A83" s="8" t="s">
        <v>41</v>
      </c>
      <c r="B83" s="16" t="s">
        <v>42</v>
      </c>
      <c r="C83" s="9"/>
      <c r="D83" s="46">
        <f>ROUND(C83*1.05,1)</f>
        <v>0</v>
      </c>
      <c r="E83" s="46">
        <f>ROUND(D83*1.05,1)</f>
        <v>0</v>
      </c>
      <c r="J83" s="1"/>
      <c r="K83" s="1"/>
    </row>
    <row r="84" spans="1:11" ht="25.5" customHeight="1" hidden="1">
      <c r="A84" s="8" t="s">
        <v>43</v>
      </c>
      <c r="B84" s="16" t="s">
        <v>44</v>
      </c>
      <c r="C84" s="9"/>
      <c r="D84" s="46">
        <f>ROUND(C84*1.05,1)</f>
        <v>0</v>
      </c>
      <c r="E84" s="46">
        <f>ROUND(D84*1.05,1)</f>
        <v>0</v>
      </c>
      <c r="J84" s="1"/>
      <c r="K84" s="1"/>
    </row>
    <row r="85" spans="4:5" ht="12.75" hidden="1">
      <c r="D85" s="52"/>
      <c r="E85" s="52"/>
    </row>
    <row r="86" spans="1:11" ht="51" customHeight="1" hidden="1">
      <c r="A86" s="8" t="s">
        <v>46</v>
      </c>
      <c r="B86" s="16" t="s">
        <v>47</v>
      </c>
      <c r="C86" s="9"/>
      <c r="D86" s="46"/>
      <c r="E86" s="46"/>
      <c r="J86" s="1"/>
      <c r="K86" s="1"/>
    </row>
    <row r="87" spans="1:11" ht="38.25" hidden="1">
      <c r="A87" s="8" t="s">
        <v>133</v>
      </c>
      <c r="B87" s="16" t="s">
        <v>48</v>
      </c>
      <c r="C87" s="9"/>
      <c r="D87" s="46"/>
      <c r="E87" s="46"/>
      <c r="J87" s="1"/>
      <c r="K87" s="1"/>
    </row>
    <row r="88" spans="1:11" ht="38.25" customHeight="1" hidden="1">
      <c r="A88" s="8" t="s">
        <v>49</v>
      </c>
      <c r="B88" s="16" t="s">
        <v>50</v>
      </c>
      <c r="C88" s="9"/>
      <c r="D88" s="46"/>
      <c r="E88" s="46"/>
      <c r="J88" s="1"/>
      <c r="K88" s="1"/>
    </row>
    <row r="89" spans="1:11" ht="38.25" customHeight="1" hidden="1">
      <c r="A89" s="8" t="s">
        <v>51</v>
      </c>
      <c r="B89" s="16" t="s">
        <v>52</v>
      </c>
      <c r="C89" s="9"/>
      <c r="D89" s="46"/>
      <c r="E89" s="46"/>
      <c r="J89" s="1"/>
      <c r="K89" s="1"/>
    </row>
    <row r="90" spans="1:11" ht="38.25" customHeight="1" hidden="1">
      <c r="A90" s="8" t="s">
        <v>53</v>
      </c>
      <c r="B90" s="16" t="s">
        <v>54</v>
      </c>
      <c r="C90" s="9"/>
      <c r="D90" s="46"/>
      <c r="E90" s="46"/>
      <c r="J90" s="1"/>
      <c r="K90" s="1"/>
    </row>
    <row r="91" spans="1:11" ht="51" customHeight="1" hidden="1">
      <c r="A91" s="8" t="s">
        <v>55</v>
      </c>
      <c r="B91" s="16" t="s">
        <v>56</v>
      </c>
      <c r="C91" s="9"/>
      <c r="D91" s="46"/>
      <c r="E91" s="46"/>
      <c r="J91" s="1"/>
      <c r="K91" s="1"/>
    </row>
    <row r="92" spans="1:11" ht="38.25" customHeight="1" hidden="1">
      <c r="A92" s="8" t="s">
        <v>57</v>
      </c>
      <c r="B92" s="16" t="s">
        <v>54</v>
      </c>
      <c r="C92" s="9"/>
      <c r="D92" s="46"/>
      <c r="E92" s="46"/>
      <c r="J92" s="1"/>
      <c r="K92" s="1"/>
    </row>
    <row r="93" spans="1:11" ht="38.25">
      <c r="A93" s="8" t="s">
        <v>150</v>
      </c>
      <c r="B93" s="16" t="s">
        <v>58</v>
      </c>
      <c r="C93" s="9">
        <v>939170.496</v>
      </c>
      <c r="D93" s="46">
        <f>517277.558+1387.76+239493.272</f>
        <v>758158.5900000001</v>
      </c>
      <c r="E93" s="46">
        <f>517277.558+1387.76+239493.272</f>
        <v>758158.5900000001</v>
      </c>
      <c r="J93" s="1"/>
      <c r="K93" s="1"/>
    </row>
    <row r="94" spans="1:11" ht="38.25" customHeight="1">
      <c r="A94" s="8" t="s">
        <v>59</v>
      </c>
      <c r="B94" s="16" t="s">
        <v>50</v>
      </c>
      <c r="C94" s="9"/>
      <c r="D94" s="46">
        <f>7252.03+213.056</f>
        <v>7465.085999999999</v>
      </c>
      <c r="E94" s="46">
        <f>7252.03+213.056</f>
        <v>7465.085999999999</v>
      </c>
      <c r="J94" s="1"/>
      <c r="K94" s="1"/>
    </row>
    <row r="95" spans="1:11" ht="76.5" customHeight="1">
      <c r="A95" s="8" t="s">
        <v>62</v>
      </c>
      <c r="B95" s="16" t="s">
        <v>63</v>
      </c>
      <c r="C95" s="9"/>
      <c r="D95" s="46">
        <v>27176.987</v>
      </c>
      <c r="E95" s="46">
        <v>27176.987</v>
      </c>
      <c r="J95" s="1"/>
      <c r="K95" s="1"/>
    </row>
    <row r="96" spans="1:11" ht="51" customHeight="1" hidden="1">
      <c r="A96" s="8" t="s">
        <v>60</v>
      </c>
      <c r="B96" s="16" t="s">
        <v>61</v>
      </c>
      <c r="C96" s="9"/>
      <c r="D96" s="46"/>
      <c r="E96" s="46"/>
      <c r="J96" s="1"/>
      <c r="K96" s="1"/>
    </row>
    <row r="97" spans="1:11" ht="76.5" customHeight="1" hidden="1">
      <c r="A97" s="8" t="s">
        <v>77</v>
      </c>
      <c r="B97" s="30" t="s">
        <v>78</v>
      </c>
      <c r="C97" s="9"/>
      <c r="D97" s="46"/>
      <c r="E97" s="46"/>
      <c r="J97" s="1"/>
      <c r="K97" s="1"/>
    </row>
    <row r="98" spans="1:11" ht="38.25">
      <c r="A98" s="8" t="s">
        <v>151</v>
      </c>
      <c r="B98" s="16" t="s">
        <v>45</v>
      </c>
      <c r="C98" s="9">
        <v>2312.611</v>
      </c>
      <c r="D98" s="46">
        <v>2516.137</v>
      </c>
      <c r="E98" s="46">
        <v>2707.228</v>
      </c>
      <c r="J98" s="1"/>
      <c r="K98" s="1"/>
    </row>
    <row r="99" spans="1:11" ht="25.5" customHeight="1">
      <c r="A99" s="8" t="s">
        <v>64</v>
      </c>
      <c r="B99" s="16" t="s">
        <v>65</v>
      </c>
      <c r="C99" s="9"/>
      <c r="D99" s="46">
        <v>25221.532</v>
      </c>
      <c r="E99" s="46">
        <v>25221.532</v>
      </c>
      <c r="J99" s="1"/>
      <c r="K99" s="1"/>
    </row>
    <row r="100" spans="1:11" ht="38.25" customHeight="1" hidden="1">
      <c r="A100" s="8" t="s">
        <v>81</v>
      </c>
      <c r="B100" s="16" t="s">
        <v>66</v>
      </c>
      <c r="C100" s="9"/>
      <c r="D100" s="46"/>
      <c r="E100" s="46"/>
      <c r="J100" s="1">
        <f>C100*1.05</f>
        <v>0</v>
      </c>
      <c r="K100" s="1">
        <f>J100*1.05</f>
        <v>0</v>
      </c>
    </row>
    <row r="101" spans="1:11" ht="51" customHeight="1" hidden="1">
      <c r="A101" s="8" t="s">
        <v>80</v>
      </c>
      <c r="B101" s="16" t="s">
        <v>67</v>
      </c>
      <c r="C101" s="9"/>
      <c r="D101" s="46"/>
      <c r="E101" s="46"/>
      <c r="J101" s="1">
        <f>C101*1.05</f>
        <v>0</v>
      </c>
      <c r="K101" s="1">
        <f>J101*1.05</f>
        <v>0</v>
      </c>
    </row>
    <row r="102" spans="1:11" ht="25.5" customHeight="1" hidden="1">
      <c r="A102" s="8" t="s">
        <v>79</v>
      </c>
      <c r="B102" s="16" t="s">
        <v>82</v>
      </c>
      <c r="C102" s="9"/>
      <c r="D102" s="46"/>
      <c r="E102" s="46"/>
      <c r="J102" s="1">
        <f>C102*1.05</f>
        <v>0</v>
      </c>
      <c r="K102" s="1">
        <f>J102*1.05</f>
        <v>0</v>
      </c>
    </row>
    <row r="103" spans="1:5" ht="12.75">
      <c r="A103" s="62" t="s">
        <v>68</v>
      </c>
      <c r="B103" s="62"/>
      <c r="C103" s="18">
        <f>C68+C69</f>
        <v>1244334.5610000002</v>
      </c>
      <c r="D103" s="47">
        <f>D68+D69</f>
        <v>1198905.656</v>
      </c>
      <c r="E103" s="47">
        <f>E68+E69</f>
        <v>1207417.303</v>
      </c>
    </row>
    <row r="104" spans="1:4" ht="12.75">
      <c r="A104" s="24"/>
      <c r="B104" s="24"/>
      <c r="C104" s="24"/>
      <c r="D104" s="25"/>
    </row>
    <row r="105" spans="1:5" ht="15.75" customHeight="1">
      <c r="A105" s="43"/>
      <c r="B105" s="43"/>
      <c r="C105" s="44"/>
      <c r="D105" s="44"/>
      <c r="E105" s="44"/>
    </row>
    <row r="106" spans="1:4" ht="13.5" customHeight="1">
      <c r="A106" s="61"/>
      <c r="B106" s="61"/>
      <c r="C106" s="61"/>
      <c r="D106" s="61"/>
    </row>
    <row r="107" spans="1:5" ht="14.25">
      <c r="A107" s="22"/>
      <c r="B107" s="22"/>
      <c r="C107" s="22"/>
      <c r="D107" s="20"/>
      <c r="E107" s="1"/>
    </row>
    <row r="108" spans="1:4" ht="14.25">
      <c r="A108" s="22"/>
      <c r="B108" s="22"/>
      <c r="C108" s="22"/>
      <c r="D108" s="20"/>
    </row>
    <row r="109" spans="1:4" ht="14.25">
      <c r="A109" s="22"/>
      <c r="B109" s="22"/>
      <c r="C109" s="22"/>
      <c r="D109" s="20"/>
    </row>
    <row r="110" spans="1:4" ht="14.25">
      <c r="A110" s="22"/>
      <c r="B110" s="22"/>
      <c r="C110" s="22"/>
      <c r="D110" s="20"/>
    </row>
    <row r="111" spans="1:4" ht="14.25">
      <c r="A111" s="22"/>
      <c r="B111" s="22"/>
      <c r="C111" s="22"/>
      <c r="D111" s="20"/>
    </row>
    <row r="112" spans="1:4" ht="14.25">
      <c r="A112" s="22"/>
      <c r="B112" s="22"/>
      <c r="C112" s="22"/>
      <c r="D112" s="20"/>
    </row>
    <row r="113" spans="1:4" ht="14.25">
      <c r="A113" s="22"/>
      <c r="B113" s="22"/>
      <c r="C113" s="22"/>
      <c r="D113" s="20"/>
    </row>
    <row r="114" spans="1:4" ht="14.25">
      <c r="A114" s="22"/>
      <c r="B114" s="22"/>
      <c r="C114" s="22"/>
      <c r="D114" s="20"/>
    </row>
    <row r="115" spans="1:4" ht="14.25">
      <c r="A115" s="22"/>
      <c r="B115" s="22"/>
      <c r="C115" s="22"/>
      <c r="D115" s="20"/>
    </row>
    <row r="116" spans="1:4" ht="14.25">
      <c r="A116" s="22"/>
      <c r="B116" s="22"/>
      <c r="C116" s="22"/>
      <c r="D116" s="20"/>
    </row>
    <row r="117" spans="1:4" ht="14.25">
      <c r="A117" s="22"/>
      <c r="B117" s="22"/>
      <c r="C117" s="22"/>
      <c r="D117" s="20"/>
    </row>
    <row r="118" spans="1:4" ht="14.25">
      <c r="A118" s="23"/>
      <c r="B118" s="23"/>
      <c r="C118" s="23"/>
      <c r="D118" s="21"/>
    </row>
    <row r="119" spans="1:4" ht="14.25">
      <c r="A119" s="23"/>
      <c r="B119" s="23"/>
      <c r="C119" s="23"/>
      <c r="D119" s="21"/>
    </row>
    <row r="120" spans="1:4" ht="14.25">
      <c r="A120" s="23"/>
      <c r="B120" s="23"/>
      <c r="C120" s="23"/>
      <c r="D120" s="21"/>
    </row>
    <row r="121" spans="1:4" ht="14.25">
      <c r="A121" s="23"/>
      <c r="B121" s="23"/>
      <c r="C121" s="23"/>
      <c r="D121" s="21"/>
    </row>
    <row r="122" spans="1:4" ht="14.25">
      <c r="A122" s="23"/>
      <c r="B122" s="23"/>
      <c r="C122" s="23"/>
      <c r="D122" s="21"/>
    </row>
    <row r="123" spans="1:4" ht="14.25">
      <c r="A123" s="23"/>
      <c r="B123" s="23"/>
      <c r="C123" s="23"/>
      <c r="D123" s="21"/>
    </row>
  </sheetData>
  <sheetProtection/>
  <mergeCells count="17">
    <mergeCell ref="A7:E7"/>
    <mergeCell ref="D9:D10"/>
    <mergeCell ref="A1:E1"/>
    <mergeCell ref="A2:E2"/>
    <mergeCell ref="A3:E3"/>
    <mergeCell ref="A5:E5"/>
    <mergeCell ref="B4:E4"/>
    <mergeCell ref="G9:G10"/>
    <mergeCell ref="E9:E10"/>
    <mergeCell ref="F9:F10"/>
    <mergeCell ref="A12:B12"/>
    <mergeCell ref="A106:D106"/>
    <mergeCell ref="A103:B103"/>
    <mergeCell ref="A68:B68"/>
    <mergeCell ref="C9:C10"/>
    <mergeCell ref="B9:B10"/>
    <mergeCell ref="A9:A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2019-11-27T12:32:38Z</cp:lastPrinted>
  <dcterms:created xsi:type="dcterms:W3CDTF">2002-01-25T11:20:01Z</dcterms:created>
  <dcterms:modified xsi:type="dcterms:W3CDTF">2019-11-27T12:32:59Z</dcterms:modified>
  <cp:category/>
  <cp:version/>
  <cp:contentType/>
  <cp:contentStatus/>
</cp:coreProperties>
</file>