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195" windowWidth="10965" windowHeight="89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район'!$A$1:$E$94</definedName>
  </definedNames>
  <calcPr fullCalcOnLoad="1"/>
</workbook>
</file>

<file path=xl/sharedStrings.xml><?xml version="1.0" encoding="utf-8"?>
<sst xmlns="http://schemas.openxmlformats.org/spreadsheetml/2006/main" count="168" uniqueCount="164">
  <si>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</si>
  <si>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</si>
  <si>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</si>
  <si>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</si>
  <si>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</si>
  <si>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</si>
  <si>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</si>
  <si>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</si>
  <si>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</si>
  <si>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1 16 03010 01 0000 140</t>
  </si>
  <si>
    <t>1 16 03030 01 0000 140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</si>
  <si>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</si>
  <si>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</si>
  <si>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</si>
  <si>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</si>
  <si>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</si>
  <si>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</si>
  <si>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</si>
  <si>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</si>
  <si>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</si>
  <si>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</si>
  <si>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</si>
  <si>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</si>
  <si>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</si>
  <si>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</si>
  <si>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</si>
  <si>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</si>
  <si>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</si>
  <si>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</si>
  <si>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</si>
  <si>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</si>
  <si>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</si>
  <si>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</si>
  <si>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</si>
  <si>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</si>
  <si>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</si>
  <si>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</si>
  <si>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</si>
  <si>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</si>
  <si>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</si>
  <si>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</si>
  <si>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</si>
  <si>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</si>
  <si>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</si>
  <si>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</si>
  <si>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</si>
  <si>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</si>
  <si>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</si>
  <si>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</si>
  <si>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</si>
  <si>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</si>
  <si>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</si>
  <si>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</si>
  <si>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</si>
  <si>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</si>
  <si>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</si>
  <si>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</si>
  <si>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</si>
  <si>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</si>
  <si>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</si>
  <si>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</si>
  <si>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</si>
  <si>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</si>
  <si>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</si>
  <si>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</si>
  <si>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</si>
  <si>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</si>
  <si>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</si>
  <si>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</si>
  <si>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</si>
  <si>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</si>
  <si>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1 16 25060 01 0000 140</t>
  </si>
  <si>
    <t>Денежные взыскания (штрафы) за нарушение земельного законодательства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</si>
  <si>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</si>
  <si>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</si>
  <si>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</si>
  <si>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</si>
  <si>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</si>
  <si>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</si>
  <si>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</si>
  <si>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</si>
  <si>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</si>
  <si>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</si>
  <si>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</si>
  <si>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</si>
  <si>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</si>
  <si>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</si>
  <si>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</si>
  <si>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</si>
  <si>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</si>
  <si>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</si>
  <si>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</si>
  <si>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</si>
  <si>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</si>
  <si>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</si>
  <si>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</si>
  <si>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</si>
  <si>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</si>
  <si>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</si>
  <si>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</si>
  <si>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</si>
  <si>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</si>
  <si>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</si>
  <si>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</si>
  <si>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</si>
  <si>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</si>
  <si>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</si>
  <si>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</si>
  <si>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</si>
  <si>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</si>
  <si>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</si>
  <si>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</si>
  <si>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</si>
  <si>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</si>
  <si>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</si>
  <si>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</si>
  <si>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</si>
  <si>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</si>
  <si>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</si>
  <si>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</si>
  <si>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</si>
  <si>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</si>
  <si>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</si>
  <si>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</si>
  <si>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</si>
  <si>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</si>
  <si>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</si>
  <si>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</si>
  <si>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</si>
  <si>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</si>
  <si>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</si>
  <si>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</si>
  <si>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</si>
  <si>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</si>
  <si>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</si>
  <si>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</si>
  <si>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</si>
  <si>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</si>
  <si>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</si>
  <si>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</si>
  <si>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</si>
  <si>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</si>
  <si>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</si>
  <si>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</si>
  <si>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</si>
  <si>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</si>
  <si>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</si>
  <si>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2 02 15001 05 0000 151</t>
  </si>
  <si>
    <t>2 02 30024 05 0000 151</t>
  </si>
  <si>
    <t>2 02 30021 05 0000 151</t>
  </si>
  <si>
    <t>2 02 35118 05 0000 151</t>
  </si>
  <si>
    <t>2 02 29999 05 0000 151</t>
  </si>
  <si>
    <t xml:space="preserve">от "___" ___________ 2017 г. №____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</si>
  <si>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</si>
  <si>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</si>
  <si>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</si>
  <si>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</si>
  <si>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</si>
  <si>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</si>
  <si>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"О бюджете Надтеречного муниципального района на 2018 год</t>
  </si>
  <si>
    <t>Распределение доходов бюджета Надтеречного муниципального района на плановый период 2019 и 2020 годов.</t>
  </si>
  <si>
    <t>1 11 05035 05 0000 120</t>
  </si>
  <si>
    <t>и на плановый период 2019 и 2020 годов"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</si>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</sst>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center"/>
    </xf>
    <xf numFmtId="189" fontId="4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4" fontId="12" fillId="0" borderId="0" xfId="53" applyNumberFormat="1" applyFont="1" applyBorder="1">
      <alignment/>
      <protection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SheetLayoutView="100" workbookViewId="0" topLeftCell="A1">
      <selection activeCell="K13" sqref="K13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2.75390625" style="0" hidden="1" customWidth="1"/>
    <col min="4" max="4" width="14.875" style="1" customWidth="1"/>
    <col min="5" max="5" width="15.25390625" style="0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53" t="s">
        <v>104</v>
      </c>
      <c r="B1" s="53"/>
      <c r="C1" s="53"/>
      <c r="D1" s="53"/>
      <c r="E1" s="53"/>
    </row>
    <row r="2" spans="1:5" ht="12.75">
      <c r="A2" s="53" t="s">
        <v>122</v>
      </c>
      <c r="B2" s="53"/>
      <c r="C2" s="53"/>
      <c r="D2" s="53"/>
      <c r="E2" s="53"/>
    </row>
    <row r="3" spans="1:5" ht="12.75">
      <c r="A3" s="53" t="s">
        <v>159</v>
      </c>
      <c r="B3" s="53"/>
      <c r="C3" s="53"/>
      <c r="D3" s="53"/>
      <c r="E3" s="53"/>
    </row>
    <row r="4" spans="1:5" ht="12.75">
      <c r="A4" s="38"/>
      <c r="B4" s="53" t="s">
        <v>162</v>
      </c>
      <c r="C4" s="53"/>
      <c r="D4" s="53"/>
      <c r="E4" s="53"/>
    </row>
    <row r="5" spans="1:5" ht="12.75">
      <c r="A5" s="53" t="s">
        <v>152</v>
      </c>
      <c r="B5" s="53"/>
      <c r="C5" s="53"/>
      <c r="D5" s="53"/>
      <c r="E5" s="53"/>
    </row>
    <row r="6" spans="1:4" ht="12.75">
      <c r="A6" s="4"/>
      <c r="B6" s="26"/>
      <c r="C6" s="26"/>
      <c r="D6" s="27"/>
    </row>
    <row r="7" spans="1:5" ht="12.75">
      <c r="A7" s="50" t="s">
        <v>160</v>
      </c>
      <c r="B7" s="50"/>
      <c r="C7" s="50"/>
      <c r="D7" s="50"/>
      <c r="E7" s="50"/>
    </row>
    <row r="8" spans="1:4" ht="12.75">
      <c r="A8" s="26"/>
      <c r="B8" s="26"/>
      <c r="C8" s="26"/>
      <c r="D8" s="27"/>
    </row>
    <row r="9" spans="1:7" ht="12.75" customHeight="1">
      <c r="A9" s="60" t="s">
        <v>0</v>
      </c>
      <c r="B9" s="60" t="s">
        <v>1</v>
      </c>
      <c r="C9" s="60">
        <v>2017</v>
      </c>
      <c r="D9" s="51">
        <v>2019</v>
      </c>
      <c r="E9" s="51">
        <v>2020</v>
      </c>
      <c r="F9" s="54">
        <v>2013</v>
      </c>
      <c r="G9" s="54">
        <v>2014</v>
      </c>
    </row>
    <row r="10" spans="1:7" ht="12.75">
      <c r="A10" s="61"/>
      <c r="B10" s="61"/>
      <c r="C10" s="61"/>
      <c r="D10" s="52"/>
      <c r="E10" s="52"/>
      <c r="F10" s="55"/>
      <c r="G10" s="55"/>
    </row>
    <row r="11" spans="1:7" ht="12.75">
      <c r="A11" s="6">
        <v>1</v>
      </c>
      <c r="B11" s="6">
        <v>2</v>
      </c>
      <c r="C11" s="6"/>
      <c r="D11" s="7">
        <v>3</v>
      </c>
      <c r="E11" s="32">
        <v>4</v>
      </c>
      <c r="F11" s="33">
        <v>5</v>
      </c>
      <c r="G11" s="33">
        <v>6</v>
      </c>
    </row>
    <row r="12" spans="1:7" ht="12.75">
      <c r="A12" s="56" t="s">
        <v>2</v>
      </c>
      <c r="B12" s="57"/>
      <c r="C12" s="40"/>
      <c r="D12" s="28"/>
      <c r="E12" s="31"/>
      <c r="F12" s="34"/>
      <c r="G12" s="34"/>
    </row>
    <row r="13" spans="1:11" ht="79.5">
      <c r="A13" s="8" t="s">
        <v>3</v>
      </c>
      <c r="B13" s="17" t="s">
        <v>118</v>
      </c>
      <c r="C13" s="9">
        <v>85895.8</v>
      </c>
      <c r="D13" s="49">
        <v>99767.2</v>
      </c>
      <c r="E13" s="49">
        <v>103957.422</v>
      </c>
      <c r="F13" s="35">
        <v>51.5</v>
      </c>
      <c r="G13" s="35">
        <v>53.8</v>
      </c>
      <c r="H13" s="1">
        <f>F13+D13</f>
        <v>99818.7</v>
      </c>
      <c r="I13" s="1">
        <f>G13+E13</f>
        <v>104011.22200000001</v>
      </c>
      <c r="J13" s="42"/>
      <c r="K13" s="1"/>
    </row>
    <row r="14" spans="1:11" ht="114.75">
      <c r="A14" s="10" t="s">
        <v>116</v>
      </c>
      <c r="B14" s="17" t="s">
        <v>117</v>
      </c>
      <c r="C14" s="9">
        <v>152.8</v>
      </c>
      <c r="D14" s="49">
        <v>530.712</v>
      </c>
      <c r="E14" s="49">
        <v>553.002</v>
      </c>
      <c r="F14" s="35">
        <v>49.8</v>
      </c>
      <c r="G14" s="35">
        <v>52.2</v>
      </c>
      <c r="H14" s="1">
        <f>F14+D14</f>
        <v>580.512</v>
      </c>
      <c r="I14" s="1">
        <f aca="true" t="shared" si="0" ref="I14:I58">G14+E14</f>
        <v>605.202</v>
      </c>
      <c r="J14" s="42"/>
      <c r="K14" s="1"/>
    </row>
    <row r="15" spans="1:11" ht="40.5" customHeight="1">
      <c r="A15" s="10" t="s">
        <v>120</v>
      </c>
      <c r="B15" s="17" t="s">
        <v>121</v>
      </c>
      <c r="C15" s="9">
        <v>86.4</v>
      </c>
      <c r="D15" s="49">
        <v>29.328</v>
      </c>
      <c r="E15" s="49">
        <v>30.56</v>
      </c>
      <c r="F15" s="35"/>
      <c r="G15" s="35"/>
      <c r="H15" s="1">
        <f>F15+D15</f>
        <v>29.328</v>
      </c>
      <c r="I15" s="1">
        <f t="shared" si="0"/>
        <v>30.56</v>
      </c>
      <c r="J15" s="42"/>
      <c r="K15" s="1"/>
    </row>
    <row r="16" spans="1:11" ht="89.25">
      <c r="A16" s="10" t="s">
        <v>133</v>
      </c>
      <c r="B16" s="17" t="s">
        <v>134</v>
      </c>
      <c r="C16" s="9">
        <v>14.3</v>
      </c>
      <c r="D16" s="49">
        <v>34.736</v>
      </c>
      <c r="E16" s="49">
        <v>36.195</v>
      </c>
      <c r="F16" s="35"/>
      <c r="G16" s="35"/>
      <c r="H16" s="1"/>
      <c r="I16" s="1"/>
      <c r="J16" s="42"/>
      <c r="K16" s="1"/>
    </row>
    <row r="17" spans="1:11" ht="38.25">
      <c r="A17" s="10" t="s">
        <v>123</v>
      </c>
      <c r="B17" s="11" t="s">
        <v>124</v>
      </c>
      <c r="C17" s="9">
        <v>3372.4</v>
      </c>
      <c r="D17" s="49">
        <v>3977.25</v>
      </c>
      <c r="E17" s="49">
        <v>4144.295</v>
      </c>
      <c r="F17" s="35"/>
      <c r="G17" s="35"/>
      <c r="H17" s="1"/>
      <c r="I17" s="1"/>
      <c r="J17" s="1"/>
      <c r="K17" s="1"/>
    </row>
    <row r="18" spans="1:11" ht="51">
      <c r="A18" s="10" t="s">
        <v>125</v>
      </c>
      <c r="B18" s="13" t="s">
        <v>126</v>
      </c>
      <c r="C18" s="9"/>
      <c r="D18" s="47">
        <v>34.21</v>
      </c>
      <c r="E18" s="47">
        <v>35.647</v>
      </c>
      <c r="F18" s="35"/>
      <c r="G18" s="35"/>
      <c r="H18" s="1"/>
      <c r="I18" s="1"/>
      <c r="J18" s="1"/>
      <c r="K18" s="1"/>
    </row>
    <row r="19" spans="1:11" ht="51">
      <c r="A19" s="10" t="s">
        <v>127</v>
      </c>
      <c r="B19" s="13" t="s">
        <v>128</v>
      </c>
      <c r="C19" s="9">
        <v>6397.1</v>
      </c>
      <c r="D19" s="47">
        <v>8292.9</v>
      </c>
      <c r="E19" s="47">
        <v>8641.202</v>
      </c>
      <c r="F19" s="35"/>
      <c r="G19" s="35"/>
      <c r="H19" s="1"/>
      <c r="I19" s="1"/>
      <c r="J19" s="1"/>
      <c r="K19" s="1"/>
    </row>
    <row r="20" spans="1:11" ht="51">
      <c r="A20" s="10" t="s">
        <v>129</v>
      </c>
      <c r="B20" s="13" t="s">
        <v>130</v>
      </c>
      <c r="C20" s="9"/>
      <c r="D20" s="47">
        <v>-762.75</v>
      </c>
      <c r="E20" s="47">
        <v>-794.786</v>
      </c>
      <c r="F20" s="35"/>
      <c r="G20" s="35"/>
      <c r="H20" s="1"/>
      <c r="I20" s="1"/>
      <c r="J20" s="1"/>
      <c r="K20" s="1"/>
    </row>
    <row r="21" spans="1:11" ht="25.5">
      <c r="A21" s="10" t="s">
        <v>88</v>
      </c>
      <c r="B21" s="13" t="s">
        <v>75</v>
      </c>
      <c r="C21" s="9">
        <v>274.6</v>
      </c>
      <c r="D21" s="49">
        <v>765.7</v>
      </c>
      <c r="E21" s="49">
        <v>797.859</v>
      </c>
      <c r="F21" s="35">
        <v>1368</v>
      </c>
      <c r="G21" s="35">
        <v>1429.5</v>
      </c>
      <c r="H21" s="1">
        <f aca="true" t="shared" si="1" ref="H21:H35">F21+D21</f>
        <v>2133.7</v>
      </c>
      <c r="I21" s="1">
        <f t="shared" si="0"/>
        <v>2227.359</v>
      </c>
      <c r="J21" s="1"/>
      <c r="K21" s="1"/>
    </row>
    <row r="22" spans="1:11" ht="38.25" customHeight="1" hidden="1">
      <c r="A22" s="10" t="s">
        <v>139</v>
      </c>
      <c r="B22" s="13" t="s">
        <v>158</v>
      </c>
      <c r="C22" s="9"/>
      <c r="D22" s="49"/>
      <c r="E22" s="49"/>
      <c r="F22" s="35"/>
      <c r="G22" s="35"/>
      <c r="H22" s="1"/>
      <c r="I22" s="1"/>
      <c r="J22" s="1"/>
      <c r="K22" s="1"/>
    </row>
    <row r="23" spans="1:11" ht="38.25">
      <c r="A23" s="10" t="s">
        <v>89</v>
      </c>
      <c r="B23" s="13" t="s">
        <v>76</v>
      </c>
      <c r="C23" s="9">
        <v>648.9</v>
      </c>
      <c r="D23" s="49">
        <v>1100.06</v>
      </c>
      <c r="E23" s="49">
        <v>1146.263</v>
      </c>
      <c r="F23" s="35">
        <v>239.5</v>
      </c>
      <c r="G23" s="35">
        <v>250</v>
      </c>
      <c r="H23" s="1">
        <f t="shared" si="1"/>
        <v>1339.56</v>
      </c>
      <c r="I23" s="1">
        <f t="shared" si="0"/>
        <v>1396.263</v>
      </c>
      <c r="J23" s="1"/>
      <c r="K23" s="1"/>
    </row>
    <row r="24" spans="1:11" ht="51" hidden="1">
      <c r="A24" s="10" t="s">
        <v>140</v>
      </c>
      <c r="B24" s="13" t="s">
        <v>154</v>
      </c>
      <c r="C24" s="9"/>
      <c r="D24" s="49"/>
      <c r="E24" s="49"/>
      <c r="F24" s="35"/>
      <c r="G24" s="35"/>
      <c r="H24" s="1"/>
      <c r="I24" s="1"/>
      <c r="J24" s="1"/>
      <c r="K24" s="1"/>
    </row>
    <row r="25" spans="1:11" ht="25.5">
      <c r="A25" s="10" t="s">
        <v>141</v>
      </c>
      <c r="B25" s="13" t="s">
        <v>155</v>
      </c>
      <c r="C25" s="9"/>
      <c r="D25" s="49"/>
      <c r="E25" s="49"/>
      <c r="F25" s="35"/>
      <c r="G25" s="35"/>
      <c r="H25" s="1"/>
      <c r="I25" s="1"/>
      <c r="J25" s="1"/>
      <c r="K25" s="1"/>
    </row>
    <row r="26" spans="1:11" ht="25.5">
      <c r="A26" s="10" t="s">
        <v>90</v>
      </c>
      <c r="B26" s="11" t="s">
        <v>4</v>
      </c>
      <c r="C26" s="9">
        <v>1902.9</v>
      </c>
      <c r="D26" s="49">
        <v>1096.68</v>
      </c>
      <c r="E26" s="49">
        <v>1142.741</v>
      </c>
      <c r="F26" s="35"/>
      <c r="G26" s="35"/>
      <c r="H26" s="1">
        <f t="shared" si="1"/>
        <v>1096.68</v>
      </c>
      <c r="I26" s="1">
        <f t="shared" si="0"/>
        <v>1142.741</v>
      </c>
      <c r="J26" s="1"/>
      <c r="K26" s="1"/>
    </row>
    <row r="27" spans="1:11" ht="38.25">
      <c r="A27" s="10" t="s">
        <v>142</v>
      </c>
      <c r="B27" s="11" t="s">
        <v>156</v>
      </c>
      <c r="C27" s="9"/>
      <c r="D27" s="49">
        <v>2.226</v>
      </c>
      <c r="E27" s="49">
        <v>2.319</v>
      </c>
      <c r="F27" s="35"/>
      <c r="G27" s="35"/>
      <c r="H27" s="1"/>
      <c r="I27" s="1"/>
      <c r="J27" s="1"/>
      <c r="K27" s="1"/>
    </row>
    <row r="28" spans="1:11" ht="12.75">
      <c r="A28" s="41" t="s">
        <v>91</v>
      </c>
      <c r="B28" s="11" t="s">
        <v>5</v>
      </c>
      <c r="C28" s="9">
        <v>111.8</v>
      </c>
      <c r="D28" s="49">
        <v>726.078</v>
      </c>
      <c r="E28" s="49">
        <v>756.573</v>
      </c>
      <c r="F28" s="35">
        <v>1616</v>
      </c>
      <c r="G28" s="35">
        <v>1689</v>
      </c>
      <c r="H28" s="1">
        <f t="shared" si="1"/>
        <v>2342.078</v>
      </c>
      <c r="I28" s="1">
        <f t="shared" si="0"/>
        <v>2445.573</v>
      </c>
      <c r="J28" s="1"/>
      <c r="K28" s="1"/>
    </row>
    <row r="29" spans="1:11" ht="25.5" hidden="1">
      <c r="A29" s="41" t="s">
        <v>143</v>
      </c>
      <c r="B29" s="11" t="s">
        <v>157</v>
      </c>
      <c r="C29" s="9"/>
      <c r="D29" s="49"/>
      <c r="E29" s="49"/>
      <c r="F29" s="35"/>
      <c r="G29" s="35"/>
      <c r="H29" s="1"/>
      <c r="I29" s="1"/>
      <c r="J29" s="1"/>
      <c r="K29" s="1"/>
    </row>
    <row r="30" spans="1:11" ht="51">
      <c r="A30" s="10" t="s">
        <v>6</v>
      </c>
      <c r="B30" s="17" t="s">
        <v>101</v>
      </c>
      <c r="C30" s="9">
        <v>223.5</v>
      </c>
      <c r="D30" s="49">
        <v>900.012</v>
      </c>
      <c r="E30" s="49">
        <v>937.812</v>
      </c>
      <c r="F30" s="35"/>
      <c r="G30" s="35"/>
      <c r="H30" s="1">
        <f t="shared" si="1"/>
        <v>900.012</v>
      </c>
      <c r="I30" s="1">
        <f t="shared" si="0"/>
        <v>937.812</v>
      </c>
      <c r="J30" s="1"/>
      <c r="K30" s="1"/>
    </row>
    <row r="31" spans="1:11" ht="38.25">
      <c r="A31" s="10" t="s">
        <v>144</v>
      </c>
      <c r="B31" s="11" t="s">
        <v>7</v>
      </c>
      <c r="C31" s="9"/>
      <c r="D31" s="49">
        <v>182</v>
      </c>
      <c r="E31" s="49">
        <v>189.644</v>
      </c>
      <c r="F31" s="35"/>
      <c r="G31" s="35"/>
      <c r="H31" s="1">
        <f t="shared" si="1"/>
        <v>182</v>
      </c>
      <c r="I31" s="1">
        <f t="shared" si="0"/>
        <v>189.644</v>
      </c>
      <c r="J31" s="1"/>
      <c r="K31" s="1"/>
    </row>
    <row r="32" spans="1:11" ht="89.25">
      <c r="A32" s="10" t="s">
        <v>114</v>
      </c>
      <c r="B32" s="17" t="s">
        <v>119</v>
      </c>
      <c r="C32" s="9"/>
      <c r="D32" s="49">
        <v>3952.728</v>
      </c>
      <c r="E32" s="49">
        <v>4118.743</v>
      </c>
      <c r="F32" s="35">
        <v>30</v>
      </c>
      <c r="G32" s="35">
        <v>31</v>
      </c>
      <c r="H32" s="1">
        <f t="shared" si="1"/>
        <v>3982.728</v>
      </c>
      <c r="I32" s="1">
        <f t="shared" si="0"/>
        <v>4149.743</v>
      </c>
      <c r="J32" s="1"/>
      <c r="K32" s="1"/>
    </row>
    <row r="33" spans="1:11" ht="76.5" hidden="1">
      <c r="A33" s="10" t="s">
        <v>145</v>
      </c>
      <c r="B33" s="17" t="s">
        <v>153</v>
      </c>
      <c r="C33" s="9"/>
      <c r="D33" s="49"/>
      <c r="E33" s="49"/>
      <c r="F33" s="35"/>
      <c r="G33" s="35"/>
      <c r="H33" s="1"/>
      <c r="I33" s="1"/>
      <c r="J33" s="1"/>
      <c r="K33" s="1"/>
    </row>
    <row r="34" spans="1:11" ht="76.5">
      <c r="A34" s="2" t="s">
        <v>8</v>
      </c>
      <c r="B34" s="17" t="s">
        <v>95</v>
      </c>
      <c r="C34" s="9">
        <v>1134.6</v>
      </c>
      <c r="D34" s="49">
        <v>472.264</v>
      </c>
      <c r="E34" s="49">
        <v>492.099</v>
      </c>
      <c r="F34" s="35"/>
      <c r="G34" s="35"/>
      <c r="H34" s="1">
        <f t="shared" si="1"/>
        <v>472.264</v>
      </c>
      <c r="I34" s="1">
        <f t="shared" si="0"/>
        <v>492.099</v>
      </c>
      <c r="J34" s="1"/>
      <c r="K34" s="1"/>
    </row>
    <row r="35" spans="1:11" ht="76.5">
      <c r="A35" s="2" t="s">
        <v>161</v>
      </c>
      <c r="B35" s="17" t="s">
        <v>163</v>
      </c>
      <c r="C35" s="9"/>
      <c r="D35" s="49">
        <v>7.072</v>
      </c>
      <c r="E35" s="49">
        <v>7.369</v>
      </c>
      <c r="F35" s="35"/>
      <c r="G35" s="35"/>
      <c r="H35" s="1">
        <f t="shared" si="1"/>
        <v>7.072</v>
      </c>
      <c r="I35" s="1">
        <f t="shared" si="0"/>
        <v>7.369</v>
      </c>
      <c r="J35" s="1"/>
      <c r="K35" s="1"/>
    </row>
    <row r="36" spans="1:11" ht="25.5">
      <c r="A36" s="36" t="s">
        <v>106</v>
      </c>
      <c r="B36" s="17" t="s">
        <v>107</v>
      </c>
      <c r="C36" s="9">
        <v>4.1</v>
      </c>
      <c r="D36" s="49">
        <v>7.6</v>
      </c>
      <c r="E36" s="49">
        <v>7.6</v>
      </c>
      <c r="F36" s="35"/>
      <c r="G36" s="35"/>
      <c r="H36" s="1"/>
      <c r="I36" s="1"/>
      <c r="J36" s="1"/>
      <c r="K36" s="1"/>
    </row>
    <row r="37" spans="1:11" ht="25.5">
      <c r="A37" s="36" t="s">
        <v>108</v>
      </c>
      <c r="B37" s="17" t="s">
        <v>109</v>
      </c>
      <c r="C37" s="9">
        <v>51.9</v>
      </c>
      <c r="D37" s="49">
        <v>0.4</v>
      </c>
      <c r="E37" s="49">
        <v>0.4</v>
      </c>
      <c r="F37" s="35"/>
      <c r="G37" s="35"/>
      <c r="H37" s="1"/>
      <c r="I37" s="1"/>
      <c r="J37" s="1"/>
      <c r="K37" s="1"/>
    </row>
    <row r="38" spans="1:11" ht="25.5" hidden="1">
      <c r="A38" s="36" t="s">
        <v>110</v>
      </c>
      <c r="B38" s="17" t="s">
        <v>111</v>
      </c>
      <c r="C38" s="9">
        <v>19.5</v>
      </c>
      <c r="D38" s="49"/>
      <c r="E38" s="49"/>
      <c r="F38" s="35"/>
      <c r="G38" s="35"/>
      <c r="H38" s="1"/>
      <c r="I38" s="1"/>
      <c r="J38" s="1"/>
      <c r="K38" s="1"/>
    </row>
    <row r="39" spans="1:11" ht="12.75" customHeight="1">
      <c r="A39" s="36" t="s">
        <v>112</v>
      </c>
      <c r="B39" s="17" t="s">
        <v>113</v>
      </c>
      <c r="C39" s="9">
        <v>81.8</v>
      </c>
      <c r="D39" s="49">
        <v>111.3</v>
      </c>
      <c r="E39" s="49">
        <v>111.3</v>
      </c>
      <c r="F39" s="35"/>
      <c r="G39" s="35"/>
      <c r="H39" s="1"/>
      <c r="I39" s="1"/>
      <c r="J39" s="1"/>
      <c r="K39" s="1"/>
    </row>
    <row r="40" spans="1:11" ht="25.5" hidden="1">
      <c r="A40" s="36" t="s">
        <v>105</v>
      </c>
      <c r="B40" s="15" t="s">
        <v>138</v>
      </c>
      <c r="C40" s="9">
        <v>0.3</v>
      </c>
      <c r="D40" s="49"/>
      <c r="E40" s="49"/>
      <c r="F40" s="35"/>
      <c r="G40" s="35"/>
      <c r="H40" s="1">
        <f aca="true" t="shared" si="2" ref="H40:H47">F40+D40</f>
        <v>0</v>
      </c>
      <c r="I40" s="1">
        <f t="shared" si="0"/>
        <v>0</v>
      </c>
      <c r="J40" s="1"/>
      <c r="K40" s="1"/>
    </row>
    <row r="41" spans="1:11" ht="89.25" hidden="1">
      <c r="A41" s="2" t="s">
        <v>146</v>
      </c>
      <c r="B41" s="17" t="s">
        <v>102</v>
      </c>
      <c r="C41" s="9">
        <v>106.4</v>
      </c>
      <c r="D41" s="49"/>
      <c r="E41" s="49"/>
      <c r="F41" s="35"/>
      <c r="G41" s="35"/>
      <c r="H41" s="1">
        <f t="shared" si="2"/>
        <v>0</v>
      </c>
      <c r="I41" s="1">
        <f t="shared" si="0"/>
        <v>0</v>
      </c>
      <c r="J41" s="1"/>
      <c r="K41" s="1"/>
    </row>
    <row r="42" spans="1:11" ht="51" customHeight="1" hidden="1">
      <c r="A42" s="2" t="s">
        <v>93</v>
      </c>
      <c r="B42" s="14" t="s">
        <v>87</v>
      </c>
      <c r="C42" s="9"/>
      <c r="D42" s="49">
        <f>ROUND(C42*1.05,1)</f>
        <v>0</v>
      </c>
      <c r="E42" s="49">
        <f>ROUND(D42*1.05,1)</f>
        <v>0</v>
      </c>
      <c r="F42" s="35"/>
      <c r="G42" s="35"/>
      <c r="H42" s="1">
        <f t="shared" si="2"/>
        <v>0</v>
      </c>
      <c r="I42" s="1">
        <f t="shared" si="0"/>
        <v>0</v>
      </c>
      <c r="J42" s="1"/>
      <c r="K42" s="1"/>
    </row>
    <row r="43" spans="1:11" ht="103.5" customHeight="1">
      <c r="A43" s="8" t="s">
        <v>9</v>
      </c>
      <c r="B43" s="16" t="s">
        <v>103</v>
      </c>
      <c r="C43" s="9">
        <v>98.4</v>
      </c>
      <c r="D43" s="49">
        <v>34.5</v>
      </c>
      <c r="E43" s="49">
        <v>34.5</v>
      </c>
      <c r="F43" s="35"/>
      <c r="G43" s="35"/>
      <c r="H43" s="1">
        <f t="shared" si="2"/>
        <v>34.5</v>
      </c>
      <c r="I43" s="1">
        <f t="shared" si="0"/>
        <v>34.5</v>
      </c>
      <c r="J43" s="1"/>
      <c r="K43" s="1"/>
    </row>
    <row r="44" spans="1:11" ht="51">
      <c r="A44" s="8" t="s">
        <v>10</v>
      </c>
      <c r="B44" s="17" t="s">
        <v>96</v>
      </c>
      <c r="C44" s="9">
        <v>23.2</v>
      </c>
      <c r="D44" s="49">
        <v>6.9</v>
      </c>
      <c r="E44" s="49">
        <v>6.9</v>
      </c>
      <c r="F44" s="35"/>
      <c r="G44" s="35"/>
      <c r="H44" s="1">
        <f t="shared" si="2"/>
        <v>6.9</v>
      </c>
      <c r="I44" s="1">
        <f t="shared" si="0"/>
        <v>6.9</v>
      </c>
      <c r="J44" s="1"/>
      <c r="K44" s="1"/>
    </row>
    <row r="45" spans="1:11" ht="63.75">
      <c r="A45" s="8" t="s">
        <v>11</v>
      </c>
      <c r="B45" s="16" t="s">
        <v>97</v>
      </c>
      <c r="C45" s="9">
        <v>23.7</v>
      </c>
      <c r="D45" s="49">
        <v>4.1</v>
      </c>
      <c r="E45" s="49">
        <v>4.1</v>
      </c>
      <c r="F45" s="35"/>
      <c r="G45" s="35"/>
      <c r="H45" s="1">
        <f t="shared" si="2"/>
        <v>4.1</v>
      </c>
      <c r="I45" s="1">
        <f t="shared" si="0"/>
        <v>4.1</v>
      </c>
      <c r="J45" s="1"/>
      <c r="K45" s="1"/>
    </row>
    <row r="46" spans="1:11" ht="51">
      <c r="A46" s="8" t="s">
        <v>135</v>
      </c>
      <c r="B46" s="16" t="s">
        <v>136</v>
      </c>
      <c r="C46" s="9">
        <v>50.7</v>
      </c>
      <c r="D46" s="49">
        <v>16.9</v>
      </c>
      <c r="E46" s="49">
        <v>16.9</v>
      </c>
      <c r="F46" s="35"/>
      <c r="G46" s="35"/>
      <c r="H46" s="1">
        <f t="shared" si="2"/>
        <v>16.9</v>
      </c>
      <c r="I46" s="1">
        <f t="shared" si="0"/>
        <v>16.9</v>
      </c>
      <c r="J46" s="1"/>
      <c r="K46" s="1"/>
    </row>
    <row r="47" spans="1:11" ht="25.5">
      <c r="A47" s="8" t="s">
        <v>12</v>
      </c>
      <c r="B47" s="16" t="s">
        <v>13</v>
      </c>
      <c r="C47" s="9"/>
      <c r="D47" s="49">
        <v>27.6</v>
      </c>
      <c r="E47" s="49">
        <v>27.6</v>
      </c>
      <c r="F47" s="35"/>
      <c r="G47" s="35"/>
      <c r="H47" s="1">
        <f t="shared" si="2"/>
        <v>27.6</v>
      </c>
      <c r="I47" s="1">
        <f t="shared" si="0"/>
        <v>27.6</v>
      </c>
      <c r="J47" s="1"/>
      <c r="K47" s="1"/>
    </row>
    <row r="48" spans="1:11" ht="12.75" customHeight="1" hidden="1">
      <c r="A48" s="8"/>
      <c r="B48" s="16"/>
      <c r="C48" s="9"/>
      <c r="D48" s="49">
        <f aca="true" t="shared" si="3" ref="D48:D56">C48*100/100</f>
        <v>0</v>
      </c>
      <c r="E48" s="49">
        <f aca="true" t="shared" si="4" ref="E48:E56">D48*100/100</f>
        <v>0</v>
      </c>
      <c r="F48" s="35"/>
      <c r="G48" s="35"/>
      <c r="H48" s="1"/>
      <c r="I48" s="1"/>
      <c r="J48" s="1"/>
      <c r="K48" s="1"/>
    </row>
    <row r="49" spans="1:11" ht="38.25" hidden="1">
      <c r="A49" s="8" t="s">
        <v>14</v>
      </c>
      <c r="B49" s="17" t="s">
        <v>115</v>
      </c>
      <c r="C49" s="9">
        <v>124</v>
      </c>
      <c r="D49" s="49"/>
      <c r="E49" s="49"/>
      <c r="F49" s="35"/>
      <c r="G49" s="35"/>
      <c r="H49" s="1">
        <f aca="true" t="shared" si="5" ref="H49:H55">F49+D49</f>
        <v>0</v>
      </c>
      <c r="I49" s="1">
        <f t="shared" si="0"/>
        <v>0</v>
      </c>
      <c r="J49" s="1"/>
      <c r="K49" s="1"/>
    </row>
    <row r="50" spans="1:11" ht="26.25" customHeight="1">
      <c r="A50" s="8" t="s">
        <v>77</v>
      </c>
      <c r="B50" s="16" t="s">
        <v>98</v>
      </c>
      <c r="C50" s="9">
        <v>168</v>
      </c>
      <c r="D50" s="49">
        <v>62</v>
      </c>
      <c r="E50" s="49">
        <v>62</v>
      </c>
      <c r="F50" s="35"/>
      <c r="G50" s="35"/>
      <c r="H50" s="1">
        <f t="shared" si="5"/>
        <v>62</v>
      </c>
      <c r="I50" s="1">
        <f t="shared" si="0"/>
        <v>62</v>
      </c>
      <c r="J50" s="1"/>
      <c r="K50" s="1"/>
    </row>
    <row r="51" spans="1:11" ht="25.5">
      <c r="A51" s="8" t="s">
        <v>71</v>
      </c>
      <c r="B51" s="16" t="s">
        <v>72</v>
      </c>
      <c r="C51" s="9">
        <v>8</v>
      </c>
      <c r="D51" s="49">
        <v>15.5</v>
      </c>
      <c r="E51" s="49">
        <v>15.5</v>
      </c>
      <c r="F51" s="35"/>
      <c r="G51" s="35"/>
      <c r="H51" s="1">
        <f t="shared" si="5"/>
        <v>15.5</v>
      </c>
      <c r="I51" s="1">
        <f t="shared" si="0"/>
        <v>15.5</v>
      </c>
      <c r="J51" s="1"/>
      <c r="K51" s="1"/>
    </row>
    <row r="52" spans="1:11" ht="25.5" customHeight="1">
      <c r="A52" s="8" t="s">
        <v>15</v>
      </c>
      <c r="B52" s="16" t="s">
        <v>16</v>
      </c>
      <c r="C52" s="9"/>
      <c r="D52" s="49">
        <f t="shared" si="3"/>
        <v>0</v>
      </c>
      <c r="E52" s="49">
        <f t="shared" si="4"/>
        <v>0</v>
      </c>
      <c r="F52" s="35"/>
      <c r="G52" s="35"/>
      <c r="H52" s="1">
        <f t="shared" si="5"/>
        <v>0</v>
      </c>
      <c r="I52" s="1">
        <f t="shared" si="0"/>
        <v>0</v>
      </c>
      <c r="J52" s="1"/>
      <c r="K52" s="1"/>
    </row>
    <row r="53" spans="1:11" ht="51">
      <c r="A53" s="8" t="s">
        <v>17</v>
      </c>
      <c r="B53" s="16" t="s">
        <v>99</v>
      </c>
      <c r="C53" s="9">
        <v>351.2</v>
      </c>
      <c r="D53" s="49">
        <v>225</v>
      </c>
      <c r="E53" s="49">
        <v>225</v>
      </c>
      <c r="F53" s="35"/>
      <c r="G53" s="35"/>
      <c r="H53" s="1">
        <f t="shared" si="5"/>
        <v>225</v>
      </c>
      <c r="I53" s="1">
        <f t="shared" si="0"/>
        <v>225</v>
      </c>
      <c r="J53" s="1"/>
      <c r="K53" s="1"/>
    </row>
    <row r="54" spans="1:11" ht="25.5" customHeight="1" hidden="1">
      <c r="A54" s="8" t="s">
        <v>18</v>
      </c>
      <c r="B54" s="16" t="s">
        <v>19</v>
      </c>
      <c r="C54" s="9"/>
      <c r="D54" s="49">
        <f t="shared" si="3"/>
        <v>0</v>
      </c>
      <c r="E54" s="49">
        <f t="shared" si="4"/>
        <v>0</v>
      </c>
      <c r="F54" s="35"/>
      <c r="G54" s="35"/>
      <c r="H54" s="1">
        <f t="shared" si="5"/>
        <v>0</v>
      </c>
      <c r="I54" s="1">
        <f t="shared" si="0"/>
        <v>0</v>
      </c>
      <c r="J54" s="1"/>
      <c r="K54" s="1"/>
    </row>
    <row r="55" spans="1:11" ht="63.75">
      <c r="A55" s="8" t="s">
        <v>94</v>
      </c>
      <c r="B55" s="29" t="s">
        <v>100</v>
      </c>
      <c r="C55" s="9">
        <v>6.7</v>
      </c>
      <c r="D55" s="49">
        <v>272.577</v>
      </c>
      <c r="E55" s="49">
        <v>272.577</v>
      </c>
      <c r="F55" s="35"/>
      <c r="G55" s="35"/>
      <c r="H55" s="1">
        <f t="shared" si="5"/>
        <v>272.577</v>
      </c>
      <c r="I55" s="1">
        <f t="shared" si="0"/>
        <v>272.577</v>
      </c>
      <c r="J55" s="1"/>
      <c r="K55" s="1"/>
    </row>
    <row r="56" spans="1:10" ht="65.25" customHeight="1" hidden="1">
      <c r="A56" s="8" t="s">
        <v>131</v>
      </c>
      <c r="B56" s="39" t="s">
        <v>132</v>
      </c>
      <c r="C56" s="9"/>
      <c r="D56" s="49">
        <f t="shared" si="3"/>
        <v>0</v>
      </c>
      <c r="E56" s="49">
        <f t="shared" si="4"/>
        <v>0</v>
      </c>
      <c r="J56" s="1"/>
    </row>
    <row r="57" spans="1:10" ht="63.75">
      <c r="A57" s="8" t="s">
        <v>131</v>
      </c>
      <c r="B57" s="39" t="s">
        <v>132</v>
      </c>
      <c r="C57" s="9"/>
      <c r="D57" s="49">
        <v>6.9</v>
      </c>
      <c r="E57" s="49">
        <v>6.9</v>
      </c>
      <c r="J57" s="1"/>
    </row>
    <row r="58" spans="1:11" ht="38.25">
      <c r="A58" s="8" t="s">
        <v>20</v>
      </c>
      <c r="B58" s="29" t="s">
        <v>21</v>
      </c>
      <c r="C58" s="9">
        <v>260.3</v>
      </c>
      <c r="D58" s="49">
        <v>121.056</v>
      </c>
      <c r="E58" s="49">
        <v>121.056</v>
      </c>
      <c r="F58" s="35"/>
      <c r="G58" s="35"/>
      <c r="H58" s="1">
        <f>F58+D58</f>
        <v>121.056</v>
      </c>
      <c r="I58" s="1">
        <f t="shared" si="0"/>
        <v>121.056</v>
      </c>
      <c r="J58" s="1"/>
      <c r="K58" s="1"/>
    </row>
    <row r="59" spans="1:11" ht="12.75">
      <c r="A59" s="59" t="s">
        <v>22</v>
      </c>
      <c r="B59" s="59"/>
      <c r="C59" s="18">
        <f aca="true" t="shared" si="6" ref="C59:I59">SUM(C13:C58)</f>
        <v>101593.29999999999</v>
      </c>
      <c r="D59" s="48">
        <f>SUM(D13:D58)</f>
        <v>122020.73899999997</v>
      </c>
      <c r="E59" s="48">
        <f>SUM(E13:E58)</f>
        <v>127107.29200000003</v>
      </c>
      <c r="F59" s="35">
        <f t="shared" si="6"/>
        <v>3354.8</v>
      </c>
      <c r="G59" s="35">
        <f t="shared" si="6"/>
        <v>3505.5</v>
      </c>
      <c r="H59" s="35">
        <f t="shared" si="6"/>
        <v>113670.76699999998</v>
      </c>
      <c r="I59" s="37">
        <f t="shared" si="6"/>
        <v>118421.72000000003</v>
      </c>
      <c r="J59" s="42"/>
      <c r="K59" s="1"/>
    </row>
    <row r="60" spans="1:11" ht="25.5">
      <c r="A60" s="5" t="s">
        <v>23</v>
      </c>
      <c r="B60" s="19" t="s">
        <v>24</v>
      </c>
      <c r="C60" s="18">
        <f>C61</f>
        <v>1090468.507</v>
      </c>
      <c r="D60" s="48">
        <f>D61</f>
        <v>1143070.4</v>
      </c>
      <c r="E60" s="48">
        <f>E61</f>
        <v>1202115.9000000001</v>
      </c>
      <c r="F60" s="12">
        <f>D59+F59</f>
        <v>125375.53899999998</v>
      </c>
      <c r="G60" s="1">
        <f>E59+G59</f>
        <v>130612.79200000003</v>
      </c>
      <c r="J60" s="1"/>
      <c r="K60" s="1"/>
    </row>
    <row r="61" spans="1:11" ht="38.25">
      <c r="A61" s="5" t="s">
        <v>25</v>
      </c>
      <c r="B61" s="19" t="s">
        <v>26</v>
      </c>
      <c r="C61" s="18">
        <f>C62+C65+C70</f>
        <v>1090468.507</v>
      </c>
      <c r="D61" s="48">
        <f>D62+D65+D70</f>
        <v>1143070.4</v>
      </c>
      <c r="E61" s="48">
        <f>E62+E65+E70</f>
        <v>1202115.9000000001</v>
      </c>
      <c r="J61" s="1"/>
      <c r="K61" s="1"/>
    </row>
    <row r="62" spans="1:11" ht="25.5">
      <c r="A62" s="5" t="s">
        <v>27</v>
      </c>
      <c r="B62" s="19" t="s">
        <v>137</v>
      </c>
      <c r="C62" s="18">
        <f>C63</f>
        <v>181621.208</v>
      </c>
      <c r="D62" s="48">
        <f>D63+D64</f>
        <v>188780.69999999998</v>
      </c>
      <c r="E62" s="48">
        <f>E63+E64</f>
        <v>200111.7</v>
      </c>
      <c r="J62" s="1"/>
      <c r="K62" s="1"/>
    </row>
    <row r="63" spans="1:11" ht="25.5">
      <c r="A63" s="8" t="s">
        <v>147</v>
      </c>
      <c r="B63" s="16" t="s">
        <v>28</v>
      </c>
      <c r="C63" s="9">
        <v>181621.208</v>
      </c>
      <c r="D63" s="49">
        <f>ROUND(C63*1.05,1)-1921.4-0.2</f>
        <v>188780.69999999998</v>
      </c>
      <c r="E63" s="49">
        <f>ROUND(D63*1.05,1)+1892</f>
        <v>200111.7</v>
      </c>
      <c r="J63" s="1"/>
      <c r="K63" s="1"/>
    </row>
    <row r="64" spans="1:11" ht="38.25" customHeight="1" hidden="1">
      <c r="A64" s="8" t="s">
        <v>74</v>
      </c>
      <c r="B64" s="16" t="s">
        <v>78</v>
      </c>
      <c r="C64" s="9"/>
      <c r="D64" s="49"/>
      <c r="E64" s="49"/>
      <c r="J64" s="1"/>
      <c r="K64" s="1"/>
    </row>
    <row r="65" spans="1:11" s="3" customFormat="1" ht="25.5" hidden="1">
      <c r="A65" s="5" t="s">
        <v>29</v>
      </c>
      <c r="B65" s="19" t="s">
        <v>30</v>
      </c>
      <c r="C65" s="18">
        <f>C69</f>
        <v>0</v>
      </c>
      <c r="D65" s="48">
        <f>D68+D69+D66</f>
        <v>0</v>
      </c>
      <c r="E65" s="48">
        <f>E68+E69+E66</f>
        <v>0</v>
      </c>
      <c r="J65" s="1"/>
      <c r="K65" s="1"/>
    </row>
    <row r="66" spans="1:11" s="3" customFormat="1" ht="25.5" customHeight="1" hidden="1">
      <c r="A66" s="8" t="s">
        <v>92</v>
      </c>
      <c r="B66" s="16" t="s">
        <v>31</v>
      </c>
      <c r="C66" s="9"/>
      <c r="D66" s="49"/>
      <c r="E66" s="49"/>
      <c r="J66" s="1"/>
      <c r="K66" s="1"/>
    </row>
    <row r="67" spans="1:11" s="3" customFormat="1" ht="38.25" customHeight="1" hidden="1">
      <c r="A67" s="8" t="s">
        <v>32</v>
      </c>
      <c r="B67" s="16" t="s">
        <v>33</v>
      </c>
      <c r="C67" s="9"/>
      <c r="D67" s="49" t="e">
        <f>#REF!+#REF!+#REF!+#REF!</f>
        <v>#REF!</v>
      </c>
      <c r="E67" s="49"/>
      <c r="J67" s="1"/>
      <c r="K67" s="1"/>
    </row>
    <row r="68" spans="1:11" ht="12.75" customHeight="1" hidden="1">
      <c r="A68" s="8" t="s">
        <v>34</v>
      </c>
      <c r="B68" s="16"/>
      <c r="C68" s="9"/>
      <c r="D68" s="49"/>
      <c r="E68" s="49"/>
      <c r="J68" s="1"/>
      <c r="K68" s="1"/>
    </row>
    <row r="69" spans="1:11" ht="25.5" hidden="1">
      <c r="A69" s="8" t="s">
        <v>151</v>
      </c>
      <c r="B69" s="16" t="s">
        <v>73</v>
      </c>
      <c r="C69" s="9"/>
      <c r="D69" s="49">
        <f>ROUND(C69*1.05,1)</f>
        <v>0</v>
      </c>
      <c r="E69" s="49">
        <f>ROUND(D69*1.05,1)</f>
        <v>0</v>
      </c>
      <c r="J69" s="1"/>
      <c r="K69" s="1"/>
    </row>
    <row r="70" spans="1:11" ht="25.5">
      <c r="A70" s="5" t="s">
        <v>35</v>
      </c>
      <c r="B70" s="19" t="s">
        <v>36</v>
      </c>
      <c r="C70" s="18">
        <f>C74+C76+C78+C84+C90</f>
        <v>908847.299</v>
      </c>
      <c r="D70" s="48">
        <f>D74+D76+D78+D84+D90</f>
        <v>954289.7</v>
      </c>
      <c r="E70" s="48">
        <f>E74+E76+E78+E84+E90</f>
        <v>1002004.2000000001</v>
      </c>
      <c r="J70" s="1"/>
      <c r="K70" s="1"/>
    </row>
    <row r="71" spans="1:11" ht="25.5" customHeight="1" hidden="1">
      <c r="A71" s="8" t="s">
        <v>37</v>
      </c>
      <c r="B71" s="16" t="s">
        <v>38</v>
      </c>
      <c r="C71" s="9"/>
      <c r="D71" s="49"/>
      <c r="E71" s="49"/>
      <c r="J71" s="1"/>
      <c r="K71" s="1"/>
    </row>
    <row r="72" spans="1:11" ht="38.25" customHeight="1" hidden="1">
      <c r="A72" s="8" t="s">
        <v>39</v>
      </c>
      <c r="B72" s="16" t="s">
        <v>40</v>
      </c>
      <c r="C72" s="9"/>
      <c r="D72" s="49"/>
      <c r="E72" s="49"/>
      <c r="J72" s="1"/>
      <c r="K72" s="1"/>
    </row>
    <row r="73" spans="1:11" ht="38.25" customHeight="1" hidden="1">
      <c r="A73" s="8" t="s">
        <v>41</v>
      </c>
      <c r="B73" s="16" t="s">
        <v>42</v>
      </c>
      <c r="C73" s="9"/>
      <c r="D73" s="49"/>
      <c r="E73" s="49"/>
      <c r="J73" s="1"/>
      <c r="K73" s="1"/>
    </row>
    <row r="74" spans="1:11" ht="51" customHeight="1" hidden="1">
      <c r="A74" s="8" t="s">
        <v>43</v>
      </c>
      <c r="B74" s="16" t="s">
        <v>44</v>
      </c>
      <c r="C74" s="9"/>
      <c r="D74" s="49">
        <f aca="true" t="shared" si="7" ref="D74:E76">ROUND(C74*1.05,1)</f>
        <v>0</v>
      </c>
      <c r="E74" s="49">
        <f t="shared" si="7"/>
        <v>0</v>
      </c>
      <c r="J74" s="1"/>
      <c r="K74" s="1"/>
    </row>
    <row r="75" spans="1:11" ht="25.5" customHeight="1" hidden="1">
      <c r="A75" s="8" t="s">
        <v>45</v>
      </c>
      <c r="B75" s="16" t="s">
        <v>46</v>
      </c>
      <c r="C75" s="9"/>
      <c r="D75" s="49">
        <f t="shared" si="7"/>
        <v>0</v>
      </c>
      <c r="E75" s="49">
        <f t="shared" si="7"/>
        <v>0</v>
      </c>
      <c r="J75" s="1"/>
      <c r="K75" s="1"/>
    </row>
    <row r="76" spans="1:11" ht="38.25">
      <c r="A76" s="8" t="s">
        <v>150</v>
      </c>
      <c r="B76" s="16" t="s">
        <v>47</v>
      </c>
      <c r="C76" s="9">
        <v>1715.033</v>
      </c>
      <c r="D76" s="49">
        <f t="shared" si="7"/>
        <v>1800.8</v>
      </c>
      <c r="E76" s="49">
        <f t="shared" si="7"/>
        <v>1890.8</v>
      </c>
      <c r="J76" s="1"/>
      <c r="K76" s="1"/>
    </row>
    <row r="77" spans="1:11" ht="51" customHeight="1" hidden="1">
      <c r="A77" s="8" t="s">
        <v>48</v>
      </c>
      <c r="B77" s="16" t="s">
        <v>49</v>
      </c>
      <c r="C77" s="9"/>
      <c r="D77" s="49">
        <f aca="true" t="shared" si="8" ref="D77:D83">ROUND(C77*1.05,1)</f>
        <v>0</v>
      </c>
      <c r="E77" s="49">
        <f aca="true" t="shared" si="9" ref="E77:E84">ROUND(D77*1.05,1)</f>
        <v>0</v>
      </c>
      <c r="J77" s="1"/>
      <c r="K77" s="1"/>
    </row>
    <row r="78" spans="1:11" ht="38.25">
      <c r="A78" s="8" t="s">
        <v>149</v>
      </c>
      <c r="B78" s="16" t="s">
        <v>50</v>
      </c>
      <c r="C78" s="9">
        <v>8355.599</v>
      </c>
      <c r="D78" s="49">
        <f>ROUND(C78*1.05,1)</f>
        <v>8773.4</v>
      </c>
      <c r="E78" s="49">
        <f t="shared" si="9"/>
        <v>9212.1</v>
      </c>
      <c r="J78" s="1"/>
      <c r="K78" s="1"/>
    </row>
    <row r="79" spans="1:11" ht="38.25" customHeight="1" hidden="1">
      <c r="A79" s="8" t="s">
        <v>51</v>
      </c>
      <c r="B79" s="16" t="s">
        <v>52</v>
      </c>
      <c r="C79" s="9"/>
      <c r="D79" s="49">
        <f t="shared" si="8"/>
        <v>0</v>
      </c>
      <c r="E79" s="49">
        <f t="shared" si="9"/>
        <v>0</v>
      </c>
      <c r="J79" s="1"/>
      <c r="K79" s="1"/>
    </row>
    <row r="80" spans="1:11" ht="38.25" customHeight="1" hidden="1">
      <c r="A80" s="8" t="s">
        <v>53</v>
      </c>
      <c r="B80" s="16" t="s">
        <v>54</v>
      </c>
      <c r="C80" s="9"/>
      <c r="D80" s="49">
        <f t="shared" si="8"/>
        <v>0</v>
      </c>
      <c r="E80" s="49">
        <f t="shared" si="9"/>
        <v>0</v>
      </c>
      <c r="J80" s="1"/>
      <c r="K80" s="1"/>
    </row>
    <row r="81" spans="1:11" ht="38.25" customHeight="1" hidden="1">
      <c r="A81" s="8" t="s">
        <v>55</v>
      </c>
      <c r="B81" s="16" t="s">
        <v>56</v>
      </c>
      <c r="C81" s="9"/>
      <c r="D81" s="49">
        <f t="shared" si="8"/>
        <v>0</v>
      </c>
      <c r="E81" s="49">
        <f t="shared" si="9"/>
        <v>0</v>
      </c>
      <c r="J81" s="1"/>
      <c r="K81" s="1"/>
    </row>
    <row r="82" spans="1:11" ht="51" customHeight="1" hidden="1">
      <c r="A82" s="8" t="s">
        <v>57</v>
      </c>
      <c r="B82" s="16" t="s">
        <v>58</v>
      </c>
      <c r="C82" s="9"/>
      <c r="D82" s="49">
        <f t="shared" si="8"/>
        <v>0</v>
      </c>
      <c r="E82" s="49">
        <f t="shared" si="9"/>
        <v>0</v>
      </c>
      <c r="J82" s="1"/>
      <c r="K82" s="1"/>
    </row>
    <row r="83" spans="1:11" ht="38.25" customHeight="1" hidden="1">
      <c r="A83" s="8" t="s">
        <v>59</v>
      </c>
      <c r="B83" s="16" t="s">
        <v>56</v>
      </c>
      <c r="C83" s="9"/>
      <c r="D83" s="49">
        <f t="shared" si="8"/>
        <v>0</v>
      </c>
      <c r="E83" s="49">
        <f t="shared" si="9"/>
        <v>0</v>
      </c>
      <c r="J83" s="1"/>
      <c r="K83" s="1"/>
    </row>
    <row r="84" spans="1:11" ht="38.25">
      <c r="A84" s="8" t="s">
        <v>148</v>
      </c>
      <c r="B84" s="16" t="s">
        <v>60</v>
      </c>
      <c r="C84" s="9">
        <v>898776.667</v>
      </c>
      <c r="D84" s="49">
        <f>ROUND(C84*1.05,1)</f>
        <v>943715.5</v>
      </c>
      <c r="E84" s="49">
        <f t="shared" si="9"/>
        <v>990901.3</v>
      </c>
      <c r="J84" s="1"/>
      <c r="K84" s="1"/>
    </row>
    <row r="85" spans="1:11" ht="38.25" customHeight="1" hidden="1">
      <c r="A85" s="8" t="s">
        <v>61</v>
      </c>
      <c r="B85" s="16" t="s">
        <v>52</v>
      </c>
      <c r="C85" s="9"/>
      <c r="D85" s="45">
        <f aca="true" t="shared" si="10" ref="D85:D90">ROUND(C85*1.05,1)</f>
        <v>0</v>
      </c>
      <c r="E85" s="45">
        <f aca="true" t="shared" si="11" ref="E85:E90">ROUND(D85*1.05,1)</f>
        <v>0</v>
      </c>
      <c r="J85" s="1"/>
      <c r="K85" s="1"/>
    </row>
    <row r="86" spans="1:11" ht="76.5" customHeight="1" hidden="1">
      <c r="A86" s="8" t="s">
        <v>64</v>
      </c>
      <c r="B86" s="16" t="s">
        <v>65</v>
      </c>
      <c r="C86" s="9"/>
      <c r="D86" s="45">
        <f t="shared" si="10"/>
        <v>0</v>
      </c>
      <c r="E86" s="45">
        <f t="shared" si="11"/>
        <v>0</v>
      </c>
      <c r="J86" s="1"/>
      <c r="K86" s="1"/>
    </row>
    <row r="87" spans="1:11" ht="51" customHeight="1" hidden="1">
      <c r="A87" s="8" t="s">
        <v>62</v>
      </c>
      <c r="B87" s="16" t="s">
        <v>63</v>
      </c>
      <c r="C87" s="9"/>
      <c r="D87" s="45">
        <f t="shared" si="10"/>
        <v>0</v>
      </c>
      <c r="E87" s="45">
        <f t="shared" si="11"/>
        <v>0</v>
      </c>
      <c r="J87" s="1"/>
      <c r="K87" s="1"/>
    </row>
    <row r="88" spans="1:11" ht="76.5" customHeight="1" hidden="1">
      <c r="A88" s="8" t="s">
        <v>79</v>
      </c>
      <c r="B88" s="30" t="s">
        <v>81</v>
      </c>
      <c r="C88" s="9"/>
      <c r="D88" s="45">
        <f t="shared" si="10"/>
        <v>0</v>
      </c>
      <c r="E88" s="45">
        <f t="shared" si="11"/>
        <v>0</v>
      </c>
      <c r="J88" s="1"/>
      <c r="K88" s="1"/>
    </row>
    <row r="89" spans="1:11" ht="76.5" customHeight="1" hidden="1">
      <c r="A89" s="8" t="s">
        <v>80</v>
      </c>
      <c r="B89" s="30" t="s">
        <v>82</v>
      </c>
      <c r="C89" s="9"/>
      <c r="D89" s="45">
        <f t="shared" si="10"/>
        <v>0</v>
      </c>
      <c r="E89" s="45">
        <f t="shared" si="11"/>
        <v>0</v>
      </c>
      <c r="J89" s="1"/>
      <c r="K89" s="1"/>
    </row>
    <row r="90" spans="1:11" ht="25.5" customHeight="1" hidden="1">
      <c r="A90" s="8" t="s">
        <v>66</v>
      </c>
      <c r="B90" s="16" t="s">
        <v>67</v>
      </c>
      <c r="C90" s="9"/>
      <c r="D90" s="45">
        <f t="shared" si="10"/>
        <v>0</v>
      </c>
      <c r="E90" s="45">
        <f t="shared" si="11"/>
        <v>0</v>
      </c>
      <c r="J90" s="1"/>
      <c r="K90" s="1"/>
    </row>
    <row r="91" spans="1:11" ht="38.25" customHeight="1" hidden="1">
      <c r="A91" s="8" t="s">
        <v>85</v>
      </c>
      <c r="B91" s="16" t="s">
        <v>68</v>
      </c>
      <c r="C91" s="9"/>
      <c r="D91" s="45"/>
      <c r="E91" s="45"/>
      <c r="J91" s="1">
        <f>C91*1.05</f>
        <v>0</v>
      </c>
      <c r="K91" s="1">
        <f>J91*1.05</f>
        <v>0</v>
      </c>
    </row>
    <row r="92" spans="1:11" ht="51" customHeight="1" hidden="1">
      <c r="A92" s="8" t="s">
        <v>84</v>
      </c>
      <c r="B92" s="16" t="s">
        <v>69</v>
      </c>
      <c r="C92" s="9"/>
      <c r="D92" s="45"/>
      <c r="E92" s="45"/>
      <c r="J92" s="1">
        <f>C92*1.05</f>
        <v>0</v>
      </c>
      <c r="K92" s="1">
        <f>J92*1.05</f>
        <v>0</v>
      </c>
    </row>
    <row r="93" spans="1:11" ht="25.5" customHeight="1" hidden="1">
      <c r="A93" s="8" t="s">
        <v>83</v>
      </c>
      <c r="B93" s="16" t="s">
        <v>86</v>
      </c>
      <c r="C93" s="9"/>
      <c r="D93" s="45"/>
      <c r="E93" s="45"/>
      <c r="J93" s="1">
        <f>C93*1.05</f>
        <v>0</v>
      </c>
      <c r="K93" s="1">
        <f>J93*1.05</f>
        <v>0</v>
      </c>
    </row>
    <row r="94" spans="1:5" ht="12.75">
      <c r="A94" s="59" t="s">
        <v>70</v>
      </c>
      <c r="B94" s="59"/>
      <c r="C94" s="18">
        <f>C59+C60</f>
        <v>1192061.807</v>
      </c>
      <c r="D94" s="46">
        <f>D59+D60</f>
        <v>1265091.139</v>
      </c>
      <c r="E94" s="46">
        <f>E59+E60</f>
        <v>1329223.1920000003</v>
      </c>
    </row>
    <row r="95" spans="1:4" ht="12.75">
      <c r="A95" s="24"/>
      <c r="B95" s="24"/>
      <c r="C95" s="24"/>
      <c r="D95" s="25"/>
    </row>
    <row r="96" spans="1:5" ht="15.75" customHeight="1">
      <c r="A96" s="43"/>
      <c r="B96" s="43"/>
      <c r="C96" s="44"/>
      <c r="D96" s="44"/>
      <c r="E96" s="44"/>
    </row>
    <row r="97" spans="1:4" ht="13.5" customHeight="1">
      <c r="A97" s="58"/>
      <c r="B97" s="58"/>
      <c r="C97" s="58"/>
      <c r="D97" s="58"/>
    </row>
    <row r="98" spans="1:5" ht="14.25">
      <c r="A98" s="22"/>
      <c r="B98" s="22"/>
      <c r="C98" s="22"/>
      <c r="D98" s="20"/>
      <c r="E98" s="1"/>
    </row>
    <row r="99" spans="1:4" ht="14.25">
      <c r="A99" s="22"/>
      <c r="B99" s="22"/>
      <c r="C99" s="22"/>
      <c r="D99" s="20"/>
    </row>
    <row r="100" spans="1:4" ht="14.25">
      <c r="A100" s="22"/>
      <c r="B100" s="22"/>
      <c r="C100" s="22"/>
      <c r="D100" s="20"/>
    </row>
    <row r="101" spans="1:4" ht="14.25">
      <c r="A101" s="22"/>
      <c r="B101" s="22"/>
      <c r="C101" s="22"/>
      <c r="D101" s="20"/>
    </row>
    <row r="102" spans="1:4" ht="14.25">
      <c r="A102" s="22"/>
      <c r="B102" s="22"/>
      <c r="C102" s="22"/>
      <c r="D102" s="20"/>
    </row>
    <row r="103" spans="1:4" ht="14.25">
      <c r="A103" s="22"/>
      <c r="B103" s="22"/>
      <c r="C103" s="22"/>
      <c r="D103" s="20"/>
    </row>
    <row r="104" spans="1:4" ht="14.25">
      <c r="A104" s="22"/>
      <c r="B104" s="22"/>
      <c r="C104" s="22"/>
      <c r="D104" s="20"/>
    </row>
    <row r="105" spans="1:4" ht="14.25">
      <c r="A105" s="22"/>
      <c r="B105" s="22"/>
      <c r="C105" s="22"/>
      <c r="D105" s="20"/>
    </row>
    <row r="106" spans="1:4" ht="14.25">
      <c r="A106" s="22"/>
      <c r="B106" s="22"/>
      <c r="C106" s="22"/>
      <c r="D106" s="20"/>
    </row>
    <row r="107" spans="1:4" ht="14.25">
      <c r="A107" s="22"/>
      <c r="B107" s="22"/>
      <c r="C107" s="22"/>
      <c r="D107" s="20"/>
    </row>
    <row r="108" spans="1:4" ht="14.25">
      <c r="A108" s="22"/>
      <c r="B108" s="22"/>
      <c r="C108" s="22"/>
      <c r="D108" s="20"/>
    </row>
    <row r="109" spans="1:4" ht="14.25">
      <c r="A109" s="23"/>
      <c r="B109" s="23"/>
      <c r="C109" s="23"/>
      <c r="D109" s="21"/>
    </row>
    <row r="110" spans="1:4" ht="14.25">
      <c r="A110" s="23"/>
      <c r="B110" s="23"/>
      <c r="C110" s="23"/>
      <c r="D110" s="21"/>
    </row>
    <row r="111" spans="1:4" ht="14.25">
      <c r="A111" s="23"/>
      <c r="B111" s="23"/>
      <c r="C111" s="23"/>
      <c r="D111" s="21"/>
    </row>
    <row r="112" spans="1:4" ht="14.25">
      <c r="A112" s="23"/>
      <c r="B112" s="23"/>
      <c r="C112" s="23"/>
      <c r="D112" s="21"/>
    </row>
    <row r="113" spans="1:4" ht="14.25">
      <c r="A113" s="23"/>
      <c r="B113" s="23"/>
      <c r="C113" s="23"/>
      <c r="D113" s="21"/>
    </row>
    <row r="114" spans="1:4" ht="14.25">
      <c r="A114" s="23"/>
      <c r="B114" s="23"/>
      <c r="C114" s="23"/>
      <c r="D114" s="21"/>
    </row>
  </sheetData>
  <sheetProtection/>
  <mergeCells count="17">
    <mergeCell ref="G9:G10"/>
    <mergeCell ref="E9:E10"/>
    <mergeCell ref="F9:F10"/>
    <mergeCell ref="A12:B12"/>
    <mergeCell ref="A97:D97"/>
    <mergeCell ref="A94:B94"/>
    <mergeCell ref="A59:B59"/>
    <mergeCell ref="C9:C10"/>
    <mergeCell ref="B9:B10"/>
    <mergeCell ref="A9:A10"/>
    <mergeCell ref="A7:E7"/>
    <mergeCell ref="D9:D10"/>
    <mergeCell ref="A1:E1"/>
    <mergeCell ref="A2:E2"/>
    <mergeCell ref="A3:E3"/>
    <mergeCell ref="A5:E5"/>
    <mergeCell ref="B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2017-01-30T08:06:41Z</cp:lastPrinted>
  <dcterms:created xsi:type="dcterms:W3CDTF">2002-01-25T11:20:01Z</dcterms:created>
  <dcterms:modified xsi:type="dcterms:W3CDTF">2017-11-15T05:21:48Z</dcterms:modified>
  <cp:category/>
  <cp:version/>
  <cp:contentType/>
  <cp:contentStatus/>
</cp:coreProperties>
</file>