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16" yWindow="285" windowWidth="11490" windowHeight="8775" activeTab="1"/>
  </bookViews>
  <sheets>
    <sheet name="доходы всего" sheetId="1" r:id="rId1"/>
    <sheet name="доходы район" sheetId="2" r:id="rId2"/>
  </sheets>
  <definedNames>
    <definedName name="_xlfn.BAHTTEXT" hidden="1">#NAME?</definedName>
    <definedName name="В175">#REF!</definedName>
    <definedName name="_xlnm.Print_Titles" localSheetId="0">'доходы всего'!$8:$10</definedName>
    <definedName name="_xlnm.Print_Titles" localSheetId="1">'доходы район'!$9:$11</definedName>
    <definedName name="_xlnm.Print_Area" localSheetId="0">'доходы всего'!$A$1:$H$74</definedName>
    <definedName name="_xlnm.Print_Area" localSheetId="1">'доходы район'!$A$1:$J$87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7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<sst xmlns="http://schemas.openxmlformats.org/spreadsheetml/2006/main" count="295" uniqueCount="191">
  <si>
    <t>в том числе</t>
  </si>
  <si>
    <t>II квартал</t>
  </si>
  <si>
    <t>III квартал</t>
  </si>
  <si>
    <t>IV квартал</t>
  </si>
  <si>
    <t>к распоряжению Главы администрации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</si>
  <si>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</si>
  <si>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</si>
  <si>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</si>
  <si>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</si>
  <si>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</si>
  <si>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</si>
  <si>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</si>
  <si>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</si>
  <si>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</si>
  <si>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</si>
  <si>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</si>
  <si>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</si>
  <si>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</si>
  <si>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1 05 02000 02 0000 110</t>
  </si>
  <si>
    <t>Единый налог на вмененный доход для отдельных видов деятельности</t>
  </si>
  <si>
    <t>1 05 03000 01 0000 100</t>
  </si>
  <si>
    <t>Единый сельскохозяйственный налог</t>
  </si>
  <si>
    <t>1 06 01030 05 0000 110</t>
  </si>
  <si>
    <t>Налог на имущество физических лиц, взымаемый по ставкам, применяемым к объектам налогобложения , расположенным в</t>
  </si>
  <si>
    <t>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</si>
  <si>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</si>
  <si>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</si>
  <si>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</si>
  <si>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 РФ) 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</si>
  <si>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</si>
  <si>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</si>
  <si>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</si>
  <si>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</si>
  <si>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</si>
  <si>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</si>
  <si>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</si>
  <si>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</si>
  <si>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1 16 03010 01 0000 140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</si>
  <si>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 128,  129,  129.1, 132, 134, пунктом  2 статьи  135 и статьей 135. 1 Налогового кодекса РФ</t>
  </si>
  <si>
    <t>1 16 03030 01 0000 140</t>
  </si>
  <si>
    <t>Денежные взыскания (штрафы) за административные правонарушения в области налогов и сборов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</si>
  <si>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</si>
  <si>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</si>
  <si>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</si>
  <si>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</si>
  <si>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</si>
  <si>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</si>
  <si>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</si>
  <si>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</si>
  <si>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</si>
  <si>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</si>
  <si>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</si>
  <si>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санитарно-эпидимиологического контроля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</si>
  <si>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</si>
  <si>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</si>
  <si>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</si>
  <si>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</si>
  <si>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</si>
  <si>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</si>
  <si>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</si>
  <si>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</si>
  <si>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</si>
  <si>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</si>
  <si>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</si>
  <si>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</si>
  <si>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</si>
  <si>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</si>
  <si>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2 02 02008 02 0000 151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</si>
  <si>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</si>
  <si>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</si>
  <si>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</si>
  <si>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</si>
  <si>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</si>
  <si>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</si>
  <si>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</si>
  <si>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</si>
  <si>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</si>
  <si>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</si>
  <si>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</si>
  <si>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</si>
  <si>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</si>
  <si>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</si>
  <si>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</si>
  <si>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</si>
  <si>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</si>
  <si>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</si>
  <si>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</si>
  <si>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</si>
  <si>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</si>
  <si>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</si>
  <si>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</si>
  <si>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</si>
  <si>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</si>
  <si>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</si>
  <si>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</si>
  <si>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</si>
  <si>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</si>
  <si>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</si>
  <si>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</si>
  <si>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</si>
  <si>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</si>
  <si>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</si>
  <si>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</si>
  <si>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</si>
  <si>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</si>
  <si>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</si>
  <si>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</si>
  <si>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</si>
  <si>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</si>
  <si>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2 02 04008 05 0000151</t>
  </si>
  <si>
    <t>Субсидии бюджетам муниципальных районов на предоставление субсидий молодым семьям для приобретения жилья</t>
  </si>
  <si>
    <t>2 02 04012 05 0000151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</si>
  <si>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</si>
  <si>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</si>
  <si>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</si>
  <si>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1 01 02040 01 0000 110</t>
  </si>
  <si>
    <t>Налог на доходы физических лиц с доходов, полученных в виде вымгришей и призов в проводимых конкурсах,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</si>
  <si>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</si>
  <si>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</si>
  <si>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</si>
  <si>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</si>
  <si>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Приложение № 2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</si>
  <si>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</si>
  <si>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</si>
  <si>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</si>
  <si>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</si>
  <si>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</si>
  <si>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</si>
  <si>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Транспортный налог с физических лиц</t>
  </si>
  <si>
    <t>1 16 25050 01 0000 140</t>
  </si>
  <si>
    <t>"О районном бюджете Надтеречного района на 2010 год"</t>
  </si>
  <si>
    <t>№        от  "    "              2009 г.</t>
  </si>
  <si>
    <t>Распределение доходов бюджета Надтеречного района на 2010 год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</si>
  <si>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</si>
  <si>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</si>
  <si>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</si>
  <si>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</si>
  <si>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</si>
  <si>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</si>
  <si>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</si>
  <si>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</si>
  <si>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</si>
  <si>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</si>
  <si>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</si>
  <si>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</si>
  <si>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</si>
  <si>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</si>
  <si>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</si>
  <si>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</si>
  <si>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</si>
  <si>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</si>
  <si>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</si>
  <si>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</si>
  <si>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</si>
  <si>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</si>
  <si>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</si>
  <si>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</si>
  <si>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</si>
  <si>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</si>
  <si>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</si>
  <si>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</si>
  <si>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</si>
  <si>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Приложение  5</t>
  </si>
  <si>
    <t xml:space="preserve">                                                                                          к решению совета депутатовНадтеречного муниципального района</t>
  </si>
  <si>
    <t>1 06 01030 10 0000 110</t>
  </si>
  <si>
    <t>Налог на имушество физических лиц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</si>
  <si>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</si>
  <si>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</si>
  <si>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</si>
  <si>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</si>
  <si>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</si>
  <si>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</si>
  <si>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</si>
  <si>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выбросы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</si>
  <si>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</si>
  <si>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</si>
  <si>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1 11 05013 05 0000 120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</si>
  <si>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</si>
  <si>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</si>
  <si>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</si>
  <si>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</si>
  <si>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1 05 01041 02 0000 110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</si>
  <si>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</si>
  <si>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"О бюджете Надтеречного муниципального района на 2013 год</t>
  </si>
  <si>
    <t xml:space="preserve">                                                                                          от " ___ "_____________ 2012 г. №___    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</si>
  <si>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</si>
  <si>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</si>
  <si>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</si>
  <si>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 xml:space="preserve">                                           и на плановый период 2014 и 2015 годов"</t>
  </si>
  <si>
    <t>Минимальный налог, зачисляемый в бюджеты субъектов Российской Федерации</t>
  </si>
  <si>
    <t>Распределение доходов бюджета Надтеречного муниципального района на плановый период 2014 - 2015 гг.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</si>
</sst>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1" fontId="10" fillId="0" borderId="10" xfId="0" applyNumberFormat="1" applyFont="1" applyBorder="1" applyAlignment="1">
      <alignment horizontal="center" vertical="justify" wrapText="1"/>
    </xf>
    <xf numFmtId="189" fontId="10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13" fillId="0" borderId="0" xfId="0" applyNumberFormat="1" applyFont="1" applyAlignment="1">
      <alignment horizontal="justify" vertical="center"/>
    </xf>
    <xf numFmtId="189" fontId="13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justify"/>
    </xf>
    <xf numFmtId="189" fontId="14" fillId="0" borderId="0" xfId="0" applyNumberFormat="1" applyFont="1" applyAlignment="1">
      <alignment/>
    </xf>
    <xf numFmtId="189" fontId="14" fillId="0" borderId="0" xfId="0" applyNumberFormat="1" applyFont="1" applyAlignment="1">
      <alignment horizontal="center"/>
    </xf>
    <xf numFmtId="189" fontId="15" fillId="0" borderId="10" xfId="0" applyNumberFormat="1" applyFont="1" applyBorder="1" applyAlignment="1">
      <alignment horizontal="center" vertical="center" wrapText="1"/>
    </xf>
    <xf numFmtId="189" fontId="15" fillId="0" borderId="11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justify" wrapText="1"/>
    </xf>
    <xf numFmtId="1" fontId="15" fillId="0" borderId="11" xfId="0" applyNumberFormat="1" applyFont="1" applyBorder="1" applyAlignment="1">
      <alignment horizontal="center" vertical="justify" wrapText="1"/>
    </xf>
    <xf numFmtId="189" fontId="15" fillId="0" borderId="10" xfId="0" applyNumberFormat="1" applyFont="1" applyBorder="1" applyAlignment="1">
      <alignment horizontal="justify" vertical="justify" wrapText="1"/>
    </xf>
    <xf numFmtId="189" fontId="15" fillId="0" borderId="11" xfId="0" applyNumberFormat="1" applyFont="1" applyBorder="1" applyAlignment="1">
      <alignment horizontal="justify" vertical="justify" wrapText="1"/>
    </xf>
    <xf numFmtId="189" fontId="15" fillId="0" borderId="10" xfId="0" applyNumberFormat="1" applyFont="1" applyBorder="1" applyAlignment="1">
      <alignment horizontal="right" vertical="center" wrapText="1"/>
    </xf>
    <xf numFmtId="189" fontId="16" fillId="0" borderId="1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right" vertical="center" wrapText="1"/>
    </xf>
    <xf numFmtId="189" fontId="1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189" fontId="15" fillId="0" borderId="11" xfId="0" applyNumberFormat="1" applyFont="1" applyBorder="1" applyAlignment="1">
      <alignment horizontal="right" vertical="center" wrapText="1"/>
    </xf>
    <xf numFmtId="189" fontId="16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9" fontId="4" fillId="0" borderId="0" xfId="0" applyNumberFormat="1" applyFont="1" applyAlignment="1">
      <alignment horizontal="left"/>
    </xf>
    <xf numFmtId="1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right" wrapText="1"/>
    </xf>
    <xf numFmtId="189" fontId="5" fillId="0" borderId="13" xfId="0" applyNumberFormat="1" applyFont="1" applyFill="1" applyBorder="1" applyAlignment="1">
      <alignment horizontal="right" vertical="center" wrapText="1"/>
    </xf>
    <xf numFmtId="189" fontId="5" fillId="0" borderId="13" xfId="0" applyNumberFormat="1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189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189" fontId="0" fillId="0" borderId="0" xfId="0" applyNumberForma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189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9" fontId="15" fillId="0" borderId="10" xfId="0" applyNumberFormat="1" applyFont="1" applyBorder="1" applyAlignment="1">
      <alignment horizontal="center" vertical="center" wrapText="1"/>
    </xf>
    <xf numFmtId="189" fontId="1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25">
      <selection activeCell="C74" sqref="C7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1.125" style="0" bestFit="1" customWidth="1"/>
  </cols>
  <sheetData>
    <row r="1" spans="3:8" ht="12.75">
      <c r="C1" s="83" t="s">
        <v>121</v>
      </c>
      <c r="D1" s="83"/>
      <c r="F1" s="4"/>
      <c r="G1" s="4"/>
      <c r="H1" s="4"/>
    </row>
    <row r="2" spans="3:8" ht="12.75">
      <c r="C2" s="83" t="s">
        <v>4</v>
      </c>
      <c r="D2" s="83"/>
      <c r="F2" s="4"/>
      <c r="G2" s="4"/>
      <c r="H2" s="4"/>
    </row>
    <row r="3" spans="1:8" ht="12.75">
      <c r="A3" s="5"/>
      <c r="C3" s="83" t="s">
        <v>130</v>
      </c>
      <c r="D3" s="83"/>
      <c r="F3" s="4"/>
      <c r="G3" s="4"/>
      <c r="H3" s="4"/>
    </row>
    <row r="4" spans="1:8" ht="12.75">
      <c r="A4" s="5"/>
      <c r="C4" s="83" t="s">
        <v>131</v>
      </c>
      <c r="D4" s="83"/>
      <c r="F4" s="4"/>
      <c r="G4" s="4"/>
      <c r="H4" s="4"/>
    </row>
    <row r="5" spans="1:8" ht="12.75">
      <c r="A5" s="5"/>
      <c r="E5" s="4"/>
      <c r="F5" s="4"/>
      <c r="G5" s="4"/>
      <c r="H5" s="4"/>
    </row>
    <row r="6" spans="1:8" ht="15.75">
      <c r="A6" s="82" t="s">
        <v>132</v>
      </c>
      <c r="B6" s="82"/>
      <c r="C6" s="82"/>
      <c r="D6" s="82"/>
      <c r="E6" s="6"/>
      <c r="F6" s="6"/>
      <c r="G6" s="6"/>
      <c r="H6" s="6"/>
    </row>
    <row r="7" ht="12.75"/>
    <row r="8" spans="1:8" ht="12.75">
      <c r="A8" s="91" t="s">
        <v>5</v>
      </c>
      <c r="B8" s="91"/>
      <c r="C8" s="91" t="s">
        <v>6</v>
      </c>
      <c r="D8" s="84" t="s">
        <v>7</v>
      </c>
      <c r="E8" s="94" t="s">
        <v>0</v>
      </c>
      <c r="F8" s="94"/>
      <c r="G8" s="94"/>
      <c r="H8" s="94"/>
    </row>
    <row r="9" spans="1:8" ht="12.75">
      <c r="A9" s="91"/>
      <c r="B9" s="91"/>
      <c r="C9" s="91"/>
      <c r="D9" s="84"/>
      <c r="E9" s="8" t="s">
        <v>8</v>
      </c>
      <c r="F9" s="8" t="s">
        <v>1</v>
      </c>
      <c r="G9" s="8" t="s">
        <v>2</v>
      </c>
      <c r="H9" s="8" t="s">
        <v>3</v>
      </c>
    </row>
    <row r="10" spans="1:8" ht="15">
      <c r="A10" s="98">
        <v>1</v>
      </c>
      <c r="B10" s="98"/>
      <c r="C10" s="9">
        <v>2</v>
      </c>
      <c r="D10" s="10">
        <v>3</v>
      </c>
      <c r="E10" s="11">
        <v>4</v>
      </c>
      <c r="F10" s="11">
        <v>5</v>
      </c>
      <c r="G10" s="11">
        <v>6</v>
      </c>
      <c r="H10" s="11">
        <v>7</v>
      </c>
    </row>
    <row r="11" spans="1:8" ht="15">
      <c r="A11" s="95" t="s">
        <v>9</v>
      </c>
      <c r="B11" s="96"/>
      <c r="C11" s="97"/>
      <c r="D11" s="12"/>
      <c r="E11" s="12"/>
      <c r="F11" s="12"/>
      <c r="G11" s="12"/>
      <c r="H11" s="12"/>
    </row>
    <row r="12" spans="1:8" ht="25.5">
      <c r="A12" s="13" t="s">
        <v>10</v>
      </c>
      <c r="B12" s="7"/>
      <c r="C12" s="14" t="s">
        <v>11</v>
      </c>
      <c r="D12" s="15"/>
      <c r="E12" s="15">
        <v>17.2</v>
      </c>
      <c r="F12" s="15">
        <v>17.3</v>
      </c>
      <c r="G12" s="15">
        <v>17.3</v>
      </c>
      <c r="H12" s="15">
        <v>17.2</v>
      </c>
    </row>
    <row r="13" spans="1:9" ht="39.75" customHeight="1">
      <c r="A13" s="92" t="s">
        <v>12</v>
      </c>
      <c r="B13" s="92"/>
      <c r="C13" s="17" t="s">
        <v>13</v>
      </c>
      <c r="D13" s="15"/>
      <c r="E13" s="15">
        <v>16094.8</v>
      </c>
      <c r="F13" s="15">
        <v>16094.7</v>
      </c>
      <c r="G13" s="15">
        <v>16094.7</v>
      </c>
      <c r="H13" s="15">
        <v>16094.8</v>
      </c>
      <c r="I13" s="18"/>
    </row>
    <row r="14" spans="1:9" ht="40.5" customHeight="1">
      <c r="A14" s="92" t="s">
        <v>14</v>
      </c>
      <c r="B14" s="92"/>
      <c r="C14" s="17" t="s">
        <v>15</v>
      </c>
      <c r="D14" s="15"/>
      <c r="E14" s="15">
        <v>33.2</v>
      </c>
      <c r="F14" s="15">
        <v>33.3</v>
      </c>
      <c r="G14" s="15">
        <v>33.3</v>
      </c>
      <c r="H14" s="15">
        <v>33.2</v>
      </c>
      <c r="I14" s="18"/>
    </row>
    <row r="15" spans="1:9" ht="25.5">
      <c r="A15" s="92" t="s">
        <v>115</v>
      </c>
      <c r="B15" s="92"/>
      <c r="C15" s="17" t="s">
        <v>116</v>
      </c>
      <c r="D15" s="15"/>
      <c r="E15" s="15">
        <v>0.3</v>
      </c>
      <c r="F15" s="15">
        <v>0.2</v>
      </c>
      <c r="G15" s="15">
        <v>0.2</v>
      </c>
      <c r="H15" s="15">
        <v>0.3</v>
      </c>
      <c r="I15" s="18"/>
    </row>
    <row r="16" spans="1:9" ht="48.75" customHeight="1">
      <c r="A16" s="16" t="s">
        <v>16</v>
      </c>
      <c r="B16" s="19" t="s">
        <v>17</v>
      </c>
      <c r="C16" s="20" t="s">
        <v>17</v>
      </c>
      <c r="D16" s="15"/>
      <c r="E16" s="15">
        <v>36.7</v>
      </c>
      <c r="F16" s="15">
        <v>36.8</v>
      </c>
      <c r="G16" s="15">
        <v>36.8</v>
      </c>
      <c r="H16" s="15">
        <v>36.7</v>
      </c>
      <c r="I16" s="18"/>
    </row>
    <row r="17" spans="1:9" ht="12.75">
      <c r="A17" s="92" t="s">
        <v>18</v>
      </c>
      <c r="B17" s="92"/>
      <c r="C17" s="17" t="s">
        <v>19</v>
      </c>
      <c r="D17" s="15"/>
      <c r="E17" s="15">
        <v>473</v>
      </c>
      <c r="F17" s="15">
        <v>473</v>
      </c>
      <c r="G17" s="15">
        <v>473</v>
      </c>
      <c r="H17" s="15">
        <v>473</v>
      </c>
      <c r="I17" s="18"/>
    </row>
    <row r="18" spans="1:9" ht="12.75">
      <c r="A18" s="99" t="s">
        <v>20</v>
      </c>
      <c r="B18" s="99"/>
      <c r="C18" s="17" t="s">
        <v>21</v>
      </c>
      <c r="D18" s="15"/>
      <c r="E18" s="15">
        <v>0.8</v>
      </c>
      <c r="F18" s="15">
        <v>0.7</v>
      </c>
      <c r="G18" s="15">
        <v>0.7</v>
      </c>
      <c r="H18" s="15">
        <v>0.8</v>
      </c>
      <c r="I18" s="18"/>
    </row>
    <row r="19" spans="1:9" ht="25.5">
      <c r="A19" s="88" t="s">
        <v>22</v>
      </c>
      <c r="B19" s="89"/>
      <c r="C19" s="17" t="s">
        <v>23</v>
      </c>
      <c r="D19" s="15"/>
      <c r="E19" s="15">
        <v>224.7</v>
      </c>
      <c r="F19" s="15">
        <v>224.8</v>
      </c>
      <c r="G19" s="15">
        <v>224.8</v>
      </c>
      <c r="H19" s="15">
        <v>224.7</v>
      </c>
      <c r="I19" s="18"/>
    </row>
    <row r="20" spans="1:9" ht="37.5" customHeight="1" hidden="1">
      <c r="A20" s="92" t="s">
        <v>24</v>
      </c>
      <c r="B20" s="92"/>
      <c r="C20" s="21" t="s">
        <v>25</v>
      </c>
      <c r="D20" s="15"/>
      <c r="E20" s="15"/>
      <c r="F20" s="15"/>
      <c r="G20" s="15"/>
      <c r="H20" s="15"/>
      <c r="I20" s="18"/>
    </row>
    <row r="21" spans="1:9" ht="24.75" customHeight="1">
      <c r="A21" s="16" t="s">
        <v>24</v>
      </c>
      <c r="B21" s="16"/>
      <c r="C21" s="21" t="s">
        <v>26</v>
      </c>
      <c r="D21" s="15"/>
      <c r="E21" s="15">
        <v>219.5</v>
      </c>
      <c r="F21" s="15">
        <v>219.5</v>
      </c>
      <c r="G21" s="15">
        <v>219.5</v>
      </c>
      <c r="H21" s="15">
        <v>219.5</v>
      </c>
      <c r="I21" s="18"/>
    </row>
    <row r="22" spans="1:9" ht="24.75" customHeight="1">
      <c r="A22" s="16" t="s">
        <v>117</v>
      </c>
      <c r="B22" s="16"/>
      <c r="C22" s="21" t="s">
        <v>118</v>
      </c>
      <c r="D22" s="15"/>
      <c r="E22" s="15">
        <v>18.3</v>
      </c>
      <c r="F22" s="15">
        <v>18.2</v>
      </c>
      <c r="G22" s="15">
        <v>18.2</v>
      </c>
      <c r="H22" s="15">
        <v>18.3</v>
      </c>
      <c r="I22" s="18"/>
    </row>
    <row r="23" spans="1:9" ht="38.25">
      <c r="A23" s="92" t="s">
        <v>27</v>
      </c>
      <c r="B23" s="92"/>
      <c r="C23" s="17" t="s">
        <v>28</v>
      </c>
      <c r="D23" s="15"/>
      <c r="E23" s="15">
        <v>2.5</v>
      </c>
      <c r="F23" s="15">
        <v>2.5</v>
      </c>
      <c r="G23" s="15">
        <v>2.5</v>
      </c>
      <c r="H23" s="15">
        <v>2.5</v>
      </c>
      <c r="I23" s="18"/>
    </row>
    <row r="24" spans="1:9" ht="25.5">
      <c r="A24" s="92" t="s">
        <v>29</v>
      </c>
      <c r="B24" s="92"/>
      <c r="C24" s="17" t="s">
        <v>30</v>
      </c>
      <c r="D24" s="15"/>
      <c r="E24" s="15">
        <v>175</v>
      </c>
      <c r="F24" s="15">
        <v>175</v>
      </c>
      <c r="G24" s="15">
        <v>175</v>
      </c>
      <c r="H24" s="15">
        <v>175</v>
      </c>
      <c r="I24" s="18"/>
    </row>
    <row r="25" spans="1:9" ht="43.5" customHeight="1">
      <c r="A25" s="2" t="s">
        <v>31</v>
      </c>
      <c r="B25" s="22" t="s">
        <v>32</v>
      </c>
      <c r="C25" s="23" t="s">
        <v>32</v>
      </c>
      <c r="D25" s="15"/>
      <c r="E25" s="15">
        <v>18</v>
      </c>
      <c r="F25" s="15">
        <v>18</v>
      </c>
      <c r="G25" s="15">
        <v>18</v>
      </c>
      <c r="H25" s="15">
        <v>18</v>
      </c>
      <c r="I25" s="18"/>
    </row>
    <row r="26" spans="1:9" ht="12.75">
      <c r="A26" s="2" t="s">
        <v>33</v>
      </c>
      <c r="B26" s="86" t="s">
        <v>34</v>
      </c>
      <c r="C26" s="86"/>
      <c r="D26" s="15"/>
      <c r="E26" s="15">
        <v>2</v>
      </c>
      <c r="F26" s="15">
        <v>2</v>
      </c>
      <c r="G26" s="15">
        <v>2</v>
      </c>
      <c r="H26" s="15">
        <v>2</v>
      </c>
      <c r="I26" s="18"/>
    </row>
    <row r="27" spans="1:9" ht="39" customHeight="1" hidden="1">
      <c r="A27" s="2" t="s">
        <v>35</v>
      </c>
      <c r="B27" s="24"/>
      <c r="C27" s="24" t="s">
        <v>36</v>
      </c>
      <c r="D27" s="15"/>
      <c r="E27" s="15"/>
      <c r="F27" s="15"/>
      <c r="G27" s="15"/>
      <c r="H27" s="15"/>
      <c r="I27" s="18"/>
    </row>
    <row r="28" spans="1:10" ht="51" customHeight="1">
      <c r="A28" s="13" t="s">
        <v>37</v>
      </c>
      <c r="B28" s="93" t="s">
        <v>38</v>
      </c>
      <c r="C28" s="93"/>
      <c r="D28" s="15"/>
      <c r="E28" s="15">
        <v>2.5</v>
      </c>
      <c r="F28" s="15">
        <v>2.5</v>
      </c>
      <c r="G28" s="15">
        <v>2.5</v>
      </c>
      <c r="H28" s="15">
        <v>2.5</v>
      </c>
      <c r="I28" s="18"/>
      <c r="J28" s="18"/>
    </row>
    <row r="29" spans="1:10" ht="24" customHeight="1">
      <c r="A29" s="13" t="s">
        <v>39</v>
      </c>
      <c r="B29" s="25"/>
      <c r="C29" s="25" t="s">
        <v>40</v>
      </c>
      <c r="D29" s="15"/>
      <c r="E29" s="15">
        <v>18</v>
      </c>
      <c r="F29" s="15">
        <v>18</v>
      </c>
      <c r="G29" s="15">
        <v>18</v>
      </c>
      <c r="H29" s="15">
        <v>18</v>
      </c>
      <c r="I29" s="18"/>
      <c r="J29" s="18"/>
    </row>
    <row r="30" spans="1:10" ht="25.5" customHeight="1">
      <c r="A30" s="13" t="s">
        <v>41</v>
      </c>
      <c r="B30" s="25"/>
      <c r="C30" s="25" t="s">
        <v>42</v>
      </c>
      <c r="D30" s="15"/>
      <c r="E30" s="15">
        <v>21.5</v>
      </c>
      <c r="F30" s="15">
        <v>21.5</v>
      </c>
      <c r="G30" s="15">
        <v>21.5</v>
      </c>
      <c r="H30" s="15">
        <v>21.5</v>
      </c>
      <c r="I30" s="18"/>
      <c r="J30" s="18"/>
    </row>
    <row r="31" spans="1:10" ht="24.75" customHeight="1" hidden="1">
      <c r="A31" s="13" t="s">
        <v>43</v>
      </c>
      <c r="B31" s="25"/>
      <c r="C31" s="25" t="s">
        <v>44</v>
      </c>
      <c r="D31" s="15"/>
      <c r="E31" s="15"/>
      <c r="F31" s="15"/>
      <c r="G31" s="15"/>
      <c r="H31" s="15"/>
      <c r="I31" s="18"/>
      <c r="J31" s="18"/>
    </row>
    <row r="32" spans="1:10" ht="25.5">
      <c r="A32" s="13" t="s">
        <v>45</v>
      </c>
      <c r="B32" s="25"/>
      <c r="C32" s="25" t="s">
        <v>46</v>
      </c>
      <c r="D32" s="15"/>
      <c r="E32" s="15">
        <v>1.5</v>
      </c>
      <c r="F32" s="15">
        <v>1.5</v>
      </c>
      <c r="G32" s="15">
        <v>1.5</v>
      </c>
      <c r="H32" s="15">
        <v>1.5</v>
      </c>
      <c r="I32" s="18"/>
      <c r="J32" s="18"/>
    </row>
    <row r="33" spans="1:10" ht="24.75" customHeight="1">
      <c r="A33" s="13" t="s">
        <v>47</v>
      </c>
      <c r="B33" s="25"/>
      <c r="C33" s="25" t="s">
        <v>48</v>
      </c>
      <c r="D33" s="15"/>
      <c r="E33" s="15">
        <v>1.5</v>
      </c>
      <c r="F33" s="15">
        <v>1.5</v>
      </c>
      <c r="G33" s="15">
        <v>1.5</v>
      </c>
      <c r="H33" s="15">
        <v>1.5</v>
      </c>
      <c r="I33" s="18"/>
      <c r="J33" s="18"/>
    </row>
    <row r="34" spans="1:10" ht="24.75" customHeight="1">
      <c r="A34" s="13" t="s">
        <v>119</v>
      </c>
      <c r="B34" s="25"/>
      <c r="C34" s="25" t="s">
        <v>120</v>
      </c>
      <c r="D34" s="15"/>
      <c r="E34" s="15">
        <v>1.8</v>
      </c>
      <c r="F34" s="15">
        <v>1.7</v>
      </c>
      <c r="G34" s="15">
        <v>1.7</v>
      </c>
      <c r="H34" s="15">
        <v>1.8</v>
      </c>
      <c r="I34" s="18"/>
      <c r="J34" s="18"/>
    </row>
    <row r="35" spans="1:10" ht="26.25" customHeight="1" hidden="1">
      <c r="A35" s="13" t="s">
        <v>49</v>
      </c>
      <c r="B35" s="25"/>
      <c r="C35" s="25" t="s">
        <v>50</v>
      </c>
      <c r="D35" s="15"/>
      <c r="E35" s="15"/>
      <c r="F35" s="15"/>
      <c r="G35" s="15"/>
      <c r="H35" s="15"/>
      <c r="I35" s="18"/>
      <c r="J35" s="18"/>
    </row>
    <row r="36" spans="1:10" ht="29.25" customHeight="1">
      <c r="A36" s="13" t="s">
        <v>51</v>
      </c>
      <c r="B36" s="25"/>
      <c r="C36" s="25" t="s">
        <v>52</v>
      </c>
      <c r="D36" s="15"/>
      <c r="E36" s="15">
        <v>6.2</v>
      </c>
      <c r="F36" s="15">
        <v>6.3</v>
      </c>
      <c r="G36" s="15">
        <v>6.3</v>
      </c>
      <c r="H36" s="15">
        <v>6.2</v>
      </c>
      <c r="I36" s="18"/>
      <c r="J36" s="18"/>
    </row>
    <row r="37" spans="1:10" ht="29.25" customHeight="1">
      <c r="A37" s="13" t="s">
        <v>53</v>
      </c>
      <c r="B37" s="25"/>
      <c r="C37" s="25" t="s">
        <v>54</v>
      </c>
      <c r="D37" s="15"/>
      <c r="E37" s="15">
        <v>58.3</v>
      </c>
      <c r="F37" s="15">
        <v>58.2</v>
      </c>
      <c r="G37" s="15">
        <v>58.2</v>
      </c>
      <c r="H37" s="15">
        <v>58.3</v>
      </c>
      <c r="I37" s="18"/>
      <c r="J37" s="18"/>
    </row>
    <row r="38" spans="1:10" ht="24.75" customHeight="1">
      <c r="A38" s="13" t="s">
        <v>55</v>
      </c>
      <c r="B38" s="26" t="s">
        <v>56</v>
      </c>
      <c r="C38" s="26" t="s">
        <v>56</v>
      </c>
      <c r="D38" s="15"/>
      <c r="E38" s="15">
        <v>21</v>
      </c>
      <c r="F38" s="15">
        <v>21</v>
      </c>
      <c r="G38" s="15">
        <v>21</v>
      </c>
      <c r="H38" s="15">
        <v>21</v>
      </c>
      <c r="I38" s="18"/>
      <c r="J38" s="18"/>
    </row>
    <row r="39" spans="1:10" ht="16.5" customHeight="1">
      <c r="A39" s="91" t="s">
        <v>57</v>
      </c>
      <c r="B39" s="91"/>
      <c r="C39" s="91"/>
      <c r="D39" s="27">
        <f>SUM(D12:D38)</f>
        <v>0</v>
      </c>
      <c r="E39" s="27">
        <f>SUM(E12:E38)</f>
        <v>17448.3</v>
      </c>
      <c r="F39" s="27">
        <f>SUM(F12:F38)</f>
        <v>17448.2</v>
      </c>
      <c r="G39" s="27">
        <f>SUM(G12:G38)</f>
        <v>17448.2</v>
      </c>
      <c r="H39" s="27">
        <f>SUM(H12:H38)</f>
        <v>17448.3</v>
      </c>
      <c r="I39" s="1"/>
      <c r="J39" s="18"/>
    </row>
    <row r="40" spans="1:12" ht="27" customHeight="1">
      <c r="A40" s="7" t="s">
        <v>58</v>
      </c>
      <c r="B40" s="90" t="s">
        <v>59</v>
      </c>
      <c r="C40" s="90"/>
      <c r="D40" s="27">
        <f>D41</f>
        <v>0</v>
      </c>
      <c r="E40" s="27">
        <f>E41</f>
        <v>137442.9</v>
      </c>
      <c r="F40" s="27">
        <f>F41</f>
        <v>130138</v>
      </c>
      <c r="G40" s="27">
        <f>G41</f>
        <v>130137.90000000001</v>
      </c>
      <c r="H40" s="27">
        <f>H41</f>
        <v>130137.90000000001</v>
      </c>
      <c r="I40" s="1"/>
      <c r="J40" s="18"/>
      <c r="K40" s="18"/>
      <c r="L40" s="18"/>
    </row>
    <row r="41" spans="1:10" ht="25.5" customHeight="1">
      <c r="A41" s="7" t="s">
        <v>60</v>
      </c>
      <c r="B41" s="90" t="s">
        <v>61</v>
      </c>
      <c r="C41" s="90"/>
      <c r="D41" s="27">
        <f>D42+D48+D44+D69</f>
        <v>0</v>
      </c>
      <c r="E41" s="27">
        <f>E42+E48+E44+E69</f>
        <v>137442.9</v>
      </c>
      <c r="F41" s="27">
        <f>F42+F48+F44+F69</f>
        <v>130138</v>
      </c>
      <c r="G41" s="27">
        <f>G42+G48+G44+G69</f>
        <v>130137.90000000001</v>
      </c>
      <c r="H41" s="27">
        <f>H42+H48+H44+H69</f>
        <v>130137.90000000001</v>
      </c>
      <c r="I41" s="1"/>
      <c r="J41" s="18"/>
    </row>
    <row r="42" spans="1:8" ht="18" customHeight="1">
      <c r="A42" s="7" t="s">
        <v>62</v>
      </c>
      <c r="B42" s="93" t="s">
        <v>114</v>
      </c>
      <c r="C42" s="93"/>
      <c r="D42" s="27">
        <f>D43</f>
        <v>0</v>
      </c>
      <c r="E42" s="27">
        <f>E43</f>
        <v>48172.8</v>
      </c>
      <c r="F42" s="27">
        <f>F43</f>
        <v>48172.7</v>
      </c>
      <c r="G42" s="27">
        <f>G43</f>
        <v>48172.7</v>
      </c>
      <c r="H42" s="27">
        <f>H43</f>
        <v>48172.8</v>
      </c>
    </row>
    <row r="43" spans="1:8" ht="25.5">
      <c r="A43" s="13" t="s">
        <v>63</v>
      </c>
      <c r="B43" s="28"/>
      <c r="C43" s="25" t="s">
        <v>64</v>
      </c>
      <c r="D43" s="15"/>
      <c r="E43" s="15">
        <v>48172.8</v>
      </c>
      <c r="F43" s="15">
        <v>48172.7</v>
      </c>
      <c r="G43" s="15">
        <v>48172.7</v>
      </c>
      <c r="H43" s="15">
        <v>48172.8</v>
      </c>
    </row>
    <row r="44" spans="1:8" s="3" customFormat="1" ht="22.5" customHeight="1">
      <c r="A44" s="7" t="s">
        <v>65</v>
      </c>
      <c r="B44" s="28"/>
      <c r="C44" s="29" t="s">
        <v>66</v>
      </c>
      <c r="D44" s="27">
        <f>D47</f>
        <v>0</v>
      </c>
      <c r="E44" s="27">
        <f>E47+E46+E45</f>
        <v>736.6</v>
      </c>
      <c r="F44" s="27">
        <f>F47+F46+F45</f>
        <v>736.6</v>
      </c>
      <c r="G44" s="27">
        <f>G47+G46+G45</f>
        <v>736.6</v>
      </c>
      <c r="H44" s="27">
        <f>H47+H46+H45</f>
        <v>736.6</v>
      </c>
    </row>
    <row r="45" spans="1:8" s="3" customFormat="1" ht="25.5" hidden="1">
      <c r="A45" s="13" t="s">
        <v>67</v>
      </c>
      <c r="B45" s="28"/>
      <c r="C45" s="30" t="s">
        <v>68</v>
      </c>
      <c r="D45" s="15">
        <f>E45+F45+G45+H45</f>
        <v>0</v>
      </c>
      <c r="E45" s="15"/>
      <c r="F45" s="15"/>
      <c r="G45" s="15"/>
      <c r="H45" s="27"/>
    </row>
    <row r="46" spans="1:8" s="3" customFormat="1" ht="22.5" customHeight="1" hidden="1">
      <c r="A46" s="13" t="s">
        <v>69</v>
      </c>
      <c r="B46" s="28"/>
      <c r="C46" s="31" t="s">
        <v>70</v>
      </c>
      <c r="D46" s="15">
        <f>E46+F46+G46+H46</f>
        <v>0</v>
      </c>
      <c r="E46" s="15"/>
      <c r="F46" s="15"/>
      <c r="G46" s="27"/>
      <c r="H46" s="27"/>
    </row>
    <row r="47" spans="1:8" ht="38.25" customHeight="1">
      <c r="A47" s="13" t="s">
        <v>71</v>
      </c>
      <c r="B47" s="93" t="s">
        <v>72</v>
      </c>
      <c r="C47" s="93"/>
      <c r="D47" s="15"/>
      <c r="E47" s="15">
        <f>736.6</f>
        <v>736.6</v>
      </c>
      <c r="F47" s="15">
        <v>736.6</v>
      </c>
      <c r="G47" s="15">
        <v>736.6</v>
      </c>
      <c r="H47" s="15">
        <v>736.6</v>
      </c>
    </row>
    <row r="48" spans="1:8" ht="18" customHeight="1">
      <c r="A48" s="7" t="s">
        <v>73</v>
      </c>
      <c r="B48" s="102" t="s">
        <v>74</v>
      </c>
      <c r="C48" s="103"/>
      <c r="D48" s="27">
        <f>SUM(D49:D67)</f>
        <v>0</v>
      </c>
      <c r="E48" s="27">
        <f>SUM(E49:E67)</f>
        <v>88533.5</v>
      </c>
      <c r="F48" s="27">
        <f>SUM(F49:F67)</f>
        <v>81228.7</v>
      </c>
      <c r="G48" s="27">
        <f>SUM(G49:G67)</f>
        <v>81228.6</v>
      </c>
      <c r="H48" s="27">
        <f>SUM(H49:H67)</f>
        <v>81228.5</v>
      </c>
    </row>
    <row r="49" spans="1:8" ht="18" customHeight="1" hidden="1">
      <c r="A49" s="13" t="s">
        <v>75</v>
      </c>
      <c r="B49" s="29"/>
      <c r="C49" s="31" t="s">
        <v>76</v>
      </c>
      <c r="D49" s="15">
        <f>E49+F49+G49+H49</f>
        <v>0</v>
      </c>
      <c r="E49" s="15"/>
      <c r="F49" s="15"/>
      <c r="G49" s="15"/>
      <c r="H49" s="15"/>
    </row>
    <row r="50" spans="1:8" ht="27" customHeight="1">
      <c r="A50" s="13" t="s">
        <v>77</v>
      </c>
      <c r="B50" s="32"/>
      <c r="C50" s="31" t="s">
        <v>78</v>
      </c>
      <c r="D50" s="15"/>
      <c r="E50" s="15">
        <v>2087.8</v>
      </c>
      <c r="F50" s="15">
        <v>2087.9</v>
      </c>
      <c r="G50" s="15">
        <v>2087.9</v>
      </c>
      <c r="H50" s="15">
        <v>2087.9</v>
      </c>
    </row>
    <row r="51" spans="1:8" ht="29.25" customHeight="1">
      <c r="A51" s="13" t="s">
        <v>79</v>
      </c>
      <c r="B51" s="29"/>
      <c r="C51" s="31" t="s">
        <v>80</v>
      </c>
      <c r="D51" s="15"/>
      <c r="E51" s="15">
        <v>7290</v>
      </c>
      <c r="F51" s="15">
        <v>7290</v>
      </c>
      <c r="G51" s="15">
        <v>7290</v>
      </c>
      <c r="H51" s="15">
        <v>7290</v>
      </c>
    </row>
    <row r="52" spans="1:8" ht="39" customHeight="1">
      <c r="A52" s="13" t="s">
        <v>81</v>
      </c>
      <c r="B52" s="29"/>
      <c r="C52" s="31" t="s">
        <v>82</v>
      </c>
      <c r="D52" s="15"/>
      <c r="E52" s="15">
        <v>6598.2</v>
      </c>
      <c r="F52" s="15">
        <v>6598.2</v>
      </c>
      <c r="G52" s="15">
        <v>6598.2</v>
      </c>
      <c r="H52" s="15">
        <v>6598.2</v>
      </c>
    </row>
    <row r="53" spans="1:8" ht="25.5" hidden="1">
      <c r="A53" s="13" t="s">
        <v>83</v>
      </c>
      <c r="B53" s="29"/>
      <c r="C53" s="31" t="s">
        <v>84</v>
      </c>
      <c r="D53" s="15"/>
      <c r="E53" s="15"/>
      <c r="F53" s="15"/>
      <c r="G53" s="15"/>
      <c r="H53" s="15"/>
    </row>
    <row r="54" spans="1:8" ht="27" customHeight="1">
      <c r="A54" s="13" t="s">
        <v>85</v>
      </c>
      <c r="B54" s="29"/>
      <c r="C54" s="31" t="s">
        <v>86</v>
      </c>
      <c r="D54" s="15"/>
      <c r="E54" s="15">
        <v>369</v>
      </c>
      <c r="F54" s="15">
        <v>369</v>
      </c>
      <c r="G54" s="15">
        <v>368.9</v>
      </c>
      <c r="H54" s="15">
        <v>368.9</v>
      </c>
    </row>
    <row r="55" spans="1:8" ht="34.5" customHeight="1" hidden="1">
      <c r="A55" s="13" t="s">
        <v>87</v>
      </c>
      <c r="B55" s="29"/>
      <c r="C55" s="31" t="s">
        <v>88</v>
      </c>
      <c r="D55" s="15"/>
      <c r="E55" s="15"/>
      <c r="F55" s="15"/>
      <c r="G55" s="15"/>
      <c r="H55" s="15"/>
    </row>
    <row r="56" spans="1:8" ht="27" customHeight="1">
      <c r="A56" s="13" t="s">
        <v>89</v>
      </c>
      <c r="B56" s="29"/>
      <c r="C56" s="31" t="s">
        <v>90</v>
      </c>
      <c r="D56" s="15"/>
      <c r="E56" s="15">
        <v>1852.7</v>
      </c>
      <c r="F56" s="15">
        <v>1852.8</v>
      </c>
      <c r="G56" s="15">
        <v>1852.8</v>
      </c>
      <c r="H56" s="15">
        <v>1852.7</v>
      </c>
    </row>
    <row r="57" spans="1:8" ht="38.25" customHeight="1" hidden="1">
      <c r="A57" s="13"/>
      <c r="B57" s="29"/>
      <c r="C57" s="31"/>
      <c r="D57" s="15"/>
      <c r="E57" s="15"/>
      <c r="F57" s="15"/>
      <c r="G57" s="15"/>
      <c r="H57" s="15"/>
    </row>
    <row r="58" spans="1:8" ht="36.75" customHeight="1" hidden="1">
      <c r="A58" s="13" t="s">
        <v>91</v>
      </c>
      <c r="B58" s="29"/>
      <c r="C58" s="31" t="s">
        <v>92</v>
      </c>
      <c r="D58" s="15"/>
      <c r="E58" s="15"/>
      <c r="F58" s="15"/>
      <c r="G58" s="15"/>
      <c r="H58" s="15"/>
    </row>
    <row r="59" spans="1:8" ht="27.75" customHeight="1" hidden="1">
      <c r="A59" s="13" t="s">
        <v>93</v>
      </c>
      <c r="B59" s="29"/>
      <c r="C59" s="31" t="s">
        <v>94</v>
      </c>
      <c r="D59" s="15"/>
      <c r="E59" s="15"/>
      <c r="F59" s="15"/>
      <c r="G59" s="15"/>
      <c r="H59" s="15"/>
    </row>
    <row r="60" spans="1:8" ht="25.5" customHeight="1" hidden="1">
      <c r="A60" s="13" t="s">
        <v>95</v>
      </c>
      <c r="B60" s="29"/>
      <c r="C60" s="31" t="s">
        <v>96</v>
      </c>
      <c r="D60" s="15"/>
      <c r="E60" s="15"/>
      <c r="F60" s="15"/>
      <c r="G60" s="15"/>
      <c r="H60" s="15"/>
    </row>
    <row r="61" spans="1:8" ht="39.75" customHeight="1" hidden="1">
      <c r="A61" s="13" t="s">
        <v>97</v>
      </c>
      <c r="B61" s="29"/>
      <c r="C61" s="31" t="s">
        <v>98</v>
      </c>
      <c r="D61" s="15"/>
      <c r="E61" s="15"/>
      <c r="F61" s="15"/>
      <c r="G61" s="15"/>
      <c r="H61" s="15"/>
    </row>
    <row r="62" spans="1:8" ht="25.5" hidden="1">
      <c r="A62" s="13" t="s">
        <v>99</v>
      </c>
      <c r="B62" s="29"/>
      <c r="C62" s="31" t="s">
        <v>96</v>
      </c>
      <c r="D62" s="15"/>
      <c r="E62" s="15"/>
      <c r="F62" s="15"/>
      <c r="G62" s="15"/>
      <c r="H62" s="15"/>
    </row>
    <row r="63" spans="1:10" ht="25.5" customHeight="1">
      <c r="A63" s="13" t="s">
        <v>100</v>
      </c>
      <c r="B63" s="29"/>
      <c r="C63" s="31" t="s">
        <v>101</v>
      </c>
      <c r="D63" s="15"/>
      <c r="E63" s="15">
        <v>63030.8</v>
      </c>
      <c r="F63" s="15">
        <v>63030.8</v>
      </c>
      <c r="G63" s="15">
        <v>63030.8</v>
      </c>
      <c r="H63" s="15">
        <v>63030.8</v>
      </c>
      <c r="J63" s="1"/>
    </row>
    <row r="64" spans="1:10" ht="25.5" customHeight="1" hidden="1">
      <c r="A64" s="13" t="s">
        <v>102</v>
      </c>
      <c r="B64" s="29"/>
      <c r="C64" s="31" t="s">
        <v>92</v>
      </c>
      <c r="D64" s="15"/>
      <c r="E64" s="15"/>
      <c r="F64" s="15"/>
      <c r="G64" s="15"/>
      <c r="H64" s="15"/>
      <c r="J64" s="1"/>
    </row>
    <row r="65" spans="1:10" ht="38.25" hidden="1">
      <c r="A65" s="13" t="s">
        <v>103</v>
      </c>
      <c r="B65" s="29"/>
      <c r="C65" s="31" t="s">
        <v>104</v>
      </c>
      <c r="D65" s="15"/>
      <c r="E65" s="15"/>
      <c r="F65" s="15"/>
      <c r="G65" s="15"/>
      <c r="H65" s="15"/>
      <c r="J65" s="1"/>
    </row>
    <row r="66" spans="1:8" ht="51" customHeight="1" hidden="1">
      <c r="A66" s="13" t="s">
        <v>105</v>
      </c>
      <c r="B66" s="29"/>
      <c r="C66" s="31" t="s">
        <v>106</v>
      </c>
      <c r="D66" s="15"/>
      <c r="E66" s="15"/>
      <c r="F66" s="15"/>
      <c r="G66" s="15"/>
      <c r="H66" s="15"/>
    </row>
    <row r="67" spans="1:10" ht="25.5">
      <c r="A67" s="13" t="s">
        <v>107</v>
      </c>
      <c r="B67" s="33"/>
      <c r="C67" s="31" t="s">
        <v>108</v>
      </c>
      <c r="D67" s="15"/>
      <c r="E67" s="15">
        <v>7305</v>
      </c>
      <c r="F67" s="15"/>
      <c r="G67" s="15"/>
      <c r="H67" s="34"/>
      <c r="I67" s="1"/>
      <c r="J67" s="35"/>
    </row>
    <row r="68" spans="1:8" ht="25.5" customHeight="1" hidden="1">
      <c r="A68" s="13" t="s">
        <v>109</v>
      </c>
      <c r="B68" s="33"/>
      <c r="C68" s="31" t="s">
        <v>110</v>
      </c>
      <c r="D68" s="15">
        <f>E68+F68+G68+H68</f>
        <v>0</v>
      </c>
      <c r="E68" s="15"/>
      <c r="F68" s="15"/>
      <c r="G68" s="15"/>
      <c r="H68" s="34"/>
    </row>
    <row r="69" spans="1:8" ht="38.25" hidden="1">
      <c r="A69" s="13" t="s">
        <v>111</v>
      </c>
      <c r="B69" s="33"/>
      <c r="C69" s="31" t="s">
        <v>112</v>
      </c>
      <c r="D69" s="15">
        <f>E69+F69+G69+H69</f>
        <v>0</v>
      </c>
      <c r="E69" s="15"/>
      <c r="F69" s="15"/>
      <c r="G69" s="15"/>
      <c r="H69" s="34"/>
    </row>
    <row r="70" spans="1:10" ht="12.75">
      <c r="A70" s="87" t="s">
        <v>113</v>
      </c>
      <c r="B70" s="100"/>
      <c r="C70" s="101"/>
      <c r="D70" s="27">
        <f>D39+D40</f>
        <v>0</v>
      </c>
      <c r="E70" s="27">
        <f>E39+E40</f>
        <v>154891.19999999998</v>
      </c>
      <c r="F70" s="27">
        <f>F39+F40</f>
        <v>147586.2</v>
      </c>
      <c r="G70" s="27">
        <f>G39+G40</f>
        <v>147586.1</v>
      </c>
      <c r="H70" s="36">
        <f>H39+H40</f>
        <v>147586.2</v>
      </c>
      <c r="I70" s="37"/>
      <c r="J70" s="1"/>
    </row>
    <row r="71" spans="1:8" ht="12.75">
      <c r="A71" s="38"/>
      <c r="B71" s="38"/>
      <c r="C71" s="38"/>
      <c r="D71" s="39"/>
      <c r="E71" s="40"/>
      <c r="F71" s="40"/>
      <c r="G71" s="40"/>
      <c r="H71" s="40"/>
    </row>
    <row r="72" spans="1:8" ht="15.75" customHeight="1">
      <c r="A72" s="85"/>
      <c r="B72" s="85"/>
      <c r="C72" s="85"/>
      <c r="D72" s="85"/>
      <c r="E72" s="41"/>
      <c r="F72" s="41"/>
      <c r="G72" s="41"/>
      <c r="H72" s="42"/>
    </row>
    <row r="73" spans="1:8" ht="13.5" customHeight="1">
      <c r="A73" s="85"/>
      <c r="B73" s="85"/>
      <c r="C73" s="85"/>
      <c r="D73" s="85"/>
      <c r="E73" s="41"/>
      <c r="F73" s="41"/>
      <c r="G73" s="41"/>
      <c r="H73" s="41"/>
    </row>
    <row r="74" spans="1:8" ht="14.25">
      <c r="A74" s="43"/>
      <c r="B74" s="43"/>
      <c r="C74" s="43"/>
      <c r="D74" s="41"/>
      <c r="E74" s="41"/>
      <c r="F74" s="41"/>
      <c r="G74" s="41"/>
      <c r="H74" s="42"/>
    </row>
    <row r="75" spans="1:8" ht="14.25">
      <c r="A75" s="43"/>
      <c r="B75" s="43"/>
      <c r="C75" s="43"/>
      <c r="D75" s="41"/>
      <c r="E75" s="41"/>
      <c r="F75" s="41"/>
      <c r="G75" s="41"/>
      <c r="H75" s="41"/>
    </row>
    <row r="76" spans="1:8" ht="14.25">
      <c r="A76" s="43"/>
      <c r="B76" s="43"/>
      <c r="C76" s="43"/>
      <c r="D76" s="41"/>
      <c r="E76" s="41"/>
      <c r="F76" s="41"/>
      <c r="G76" s="41"/>
      <c r="H76" s="41"/>
    </row>
    <row r="77" spans="1:9" ht="14.25">
      <c r="A77" s="43"/>
      <c r="B77" s="43"/>
      <c r="C77" s="43"/>
      <c r="D77" s="41"/>
      <c r="E77" s="41"/>
      <c r="F77" s="41"/>
      <c r="G77" s="41"/>
      <c r="H77" s="42"/>
      <c r="I77" s="1"/>
    </row>
    <row r="78" spans="1:8" ht="14.25">
      <c r="A78" s="43"/>
      <c r="B78" s="43"/>
      <c r="C78" s="43"/>
      <c r="D78" s="41"/>
      <c r="E78" s="41"/>
      <c r="F78" s="41"/>
      <c r="G78" s="41"/>
      <c r="H78" s="42"/>
    </row>
    <row r="79" spans="1:8" ht="14.25">
      <c r="A79" s="43"/>
      <c r="B79" s="43"/>
      <c r="C79" s="43"/>
      <c r="D79" s="41"/>
      <c r="E79" s="41"/>
      <c r="F79" s="41"/>
      <c r="G79" s="41"/>
      <c r="H79" s="42"/>
    </row>
    <row r="80" spans="1:8" ht="14.25">
      <c r="A80" s="43"/>
      <c r="B80" s="43"/>
      <c r="C80" s="43"/>
      <c r="D80" s="41"/>
      <c r="E80" s="41"/>
      <c r="F80" s="41"/>
      <c r="G80" s="41"/>
      <c r="H80" s="42"/>
    </row>
    <row r="81" spans="1:8" ht="14.25">
      <c r="A81" s="43"/>
      <c r="B81" s="43"/>
      <c r="C81" s="43"/>
      <c r="D81" s="41"/>
      <c r="E81" s="41"/>
      <c r="F81" s="41"/>
      <c r="G81" s="41"/>
      <c r="H81" s="42"/>
    </row>
    <row r="82" spans="1:8" ht="14.25">
      <c r="A82" s="43"/>
      <c r="B82" s="43"/>
      <c r="C82" s="43"/>
      <c r="D82" s="41"/>
      <c r="E82" s="41"/>
      <c r="F82" s="41"/>
      <c r="G82" s="41"/>
      <c r="H82" s="42"/>
    </row>
    <row r="83" spans="1:8" ht="14.25">
      <c r="A83" s="43"/>
      <c r="B83" s="43"/>
      <c r="C83" s="43"/>
      <c r="D83" s="41"/>
      <c r="E83" s="41"/>
      <c r="F83" s="41"/>
      <c r="G83" s="41"/>
      <c r="H83" s="42"/>
    </row>
    <row r="84" spans="1:8" ht="14.25">
      <c r="A84" s="43"/>
      <c r="B84" s="43"/>
      <c r="C84" s="43"/>
      <c r="D84" s="41"/>
      <c r="E84" s="41"/>
      <c r="F84" s="41"/>
      <c r="G84" s="41"/>
      <c r="H84" s="42"/>
    </row>
    <row r="85" spans="1:8" ht="14.25">
      <c r="A85" s="44"/>
      <c r="B85" s="44"/>
      <c r="C85" s="44"/>
      <c r="D85" s="42"/>
      <c r="E85" s="42"/>
      <c r="F85" s="42"/>
      <c r="G85" s="42"/>
      <c r="H85" s="42"/>
    </row>
    <row r="86" spans="1:8" ht="14.25">
      <c r="A86" s="44"/>
      <c r="B86" s="44"/>
      <c r="C86" s="44"/>
      <c r="D86" s="42"/>
      <c r="E86" s="42"/>
      <c r="F86" s="42"/>
      <c r="G86" s="42"/>
      <c r="H86" s="42"/>
    </row>
    <row r="87" spans="1:8" ht="14.25">
      <c r="A87" s="44"/>
      <c r="B87" s="44"/>
      <c r="C87" s="44"/>
      <c r="D87" s="42"/>
      <c r="E87" s="42"/>
      <c r="F87" s="42"/>
      <c r="G87" s="42"/>
      <c r="H87" s="42"/>
    </row>
    <row r="88" spans="1:8" ht="14.25">
      <c r="A88" s="44"/>
      <c r="B88" s="44"/>
      <c r="C88" s="44"/>
      <c r="D88" s="42"/>
      <c r="E88" s="42"/>
      <c r="F88" s="42"/>
      <c r="G88" s="42"/>
      <c r="H88" s="42"/>
    </row>
    <row r="89" spans="1:8" ht="14.25">
      <c r="A89" s="44"/>
      <c r="B89" s="44"/>
      <c r="C89" s="44"/>
      <c r="D89" s="42"/>
      <c r="E89" s="42"/>
      <c r="F89" s="42"/>
      <c r="G89" s="42"/>
      <c r="H89" s="42"/>
    </row>
    <row r="90" spans="1:8" ht="14.25">
      <c r="A90" s="44"/>
      <c r="B90" s="44"/>
      <c r="C90" s="44"/>
      <c r="D90" s="42"/>
      <c r="E90" s="42"/>
      <c r="F90" s="42"/>
      <c r="G90" s="42"/>
      <c r="H90" s="4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31">
    <mergeCell ref="A73:D73"/>
    <mergeCell ref="B26:C26"/>
    <mergeCell ref="A24:B24"/>
    <mergeCell ref="A70:C70"/>
    <mergeCell ref="B41:C41"/>
    <mergeCell ref="B42:C42"/>
    <mergeCell ref="B48:C48"/>
    <mergeCell ref="A72:D72"/>
    <mergeCell ref="B47:C47"/>
    <mergeCell ref="A18:B18"/>
    <mergeCell ref="A6:D6"/>
    <mergeCell ref="C1:D1"/>
    <mergeCell ref="C2:D2"/>
    <mergeCell ref="C3:D3"/>
    <mergeCell ref="C4:D4"/>
    <mergeCell ref="C8:C9"/>
    <mergeCell ref="D8:D9"/>
    <mergeCell ref="A14:B14"/>
    <mergeCell ref="A17:B17"/>
    <mergeCell ref="A8:B9"/>
    <mergeCell ref="A15:B15"/>
    <mergeCell ref="E8:H8"/>
    <mergeCell ref="A11:C11"/>
    <mergeCell ref="A13:B13"/>
    <mergeCell ref="A10:B10"/>
    <mergeCell ref="A19:B19"/>
    <mergeCell ref="B40:C40"/>
    <mergeCell ref="A39:C39"/>
    <mergeCell ref="A20:B20"/>
    <mergeCell ref="B28:C28"/>
    <mergeCell ref="A23:B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tabSelected="1" view="pageBreakPreview" zoomScaleSheetLayoutView="100" zoomScalePageLayoutView="0" workbookViewId="0" topLeftCell="A1">
      <selection activeCell="C4" sqref="C4:J4"/>
    </sheetView>
  </sheetViews>
  <sheetFormatPr defaultColWidth="9.00390625" defaultRowHeight="12.75"/>
  <cols>
    <col min="1" max="1" width="21.25390625" style="0" customWidth="1"/>
    <col min="2" max="2" width="0.12890625" style="0" customWidth="1"/>
    <col min="3" max="3" width="45.25390625" style="0" customWidth="1"/>
    <col min="4" max="4" width="10.875" style="0" hidden="1" customWidth="1"/>
    <col min="5" max="5" width="14.875" style="1" customWidth="1"/>
    <col min="6" max="6" width="10.625" style="1" hidden="1" customWidth="1"/>
    <col min="7" max="7" width="12.25390625" style="1" hidden="1" customWidth="1"/>
    <col min="8" max="8" width="10.875" style="1" hidden="1" customWidth="1"/>
    <col min="9" max="9" width="11.375" style="1" hidden="1" customWidth="1"/>
    <col min="10" max="10" width="15.25390625" style="0" customWidth="1"/>
    <col min="11" max="11" width="10.00390625" style="0" hidden="1" customWidth="1"/>
    <col min="12" max="12" width="10.75390625" style="0" hidden="1" customWidth="1"/>
    <col min="13" max="13" width="9.625" style="0" hidden="1" customWidth="1"/>
    <col min="14" max="14" width="9.875" style="0" hidden="1" customWidth="1"/>
    <col min="15" max="15" width="11.375" style="0" customWidth="1"/>
    <col min="16" max="16" width="11.00390625" style="0" customWidth="1"/>
  </cols>
  <sheetData>
    <row r="1" spans="1:10" ht="12.75">
      <c r="A1" s="104" t="s">
        <v>162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105" t="s">
        <v>163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2.75">
      <c r="A3" s="105" t="s">
        <v>183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.75">
      <c r="A4" s="67"/>
      <c r="B4" s="67"/>
      <c r="C4" s="105" t="s">
        <v>188</v>
      </c>
      <c r="D4" s="105"/>
      <c r="E4" s="105"/>
      <c r="F4" s="105"/>
      <c r="G4" s="105"/>
      <c r="H4" s="105"/>
      <c r="I4" s="105"/>
      <c r="J4" s="105"/>
    </row>
    <row r="5" spans="1:10" ht="12.75">
      <c r="A5" s="105" t="s">
        <v>184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9" ht="12.75">
      <c r="A6" s="5"/>
      <c r="B6" s="58"/>
      <c r="C6" s="58"/>
      <c r="D6" s="58"/>
      <c r="E6" s="59"/>
      <c r="F6" s="46"/>
      <c r="G6" s="46"/>
      <c r="H6" s="46"/>
      <c r="I6" s="46"/>
    </row>
    <row r="7" spans="1:10" ht="12.75">
      <c r="A7" s="106" t="s">
        <v>190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9" ht="12.75">
      <c r="A8" s="58"/>
      <c r="B8" s="58"/>
      <c r="C8" s="58"/>
      <c r="D8" s="58"/>
      <c r="E8" s="59"/>
      <c r="F8" s="45"/>
      <c r="G8" s="45"/>
      <c r="H8" s="45"/>
      <c r="I8" s="45"/>
    </row>
    <row r="9" spans="1:12" ht="12.75" customHeight="1">
      <c r="A9" s="113" t="s">
        <v>5</v>
      </c>
      <c r="B9" s="114"/>
      <c r="C9" s="111" t="s">
        <v>6</v>
      </c>
      <c r="D9" s="111">
        <v>2013</v>
      </c>
      <c r="E9" s="107">
        <v>2014</v>
      </c>
      <c r="F9" s="123" t="s">
        <v>0</v>
      </c>
      <c r="G9" s="123"/>
      <c r="H9" s="123"/>
      <c r="I9" s="124"/>
      <c r="J9" s="107">
        <v>2015</v>
      </c>
      <c r="K9" s="121">
        <v>2013</v>
      </c>
      <c r="L9" s="121">
        <v>2014</v>
      </c>
    </row>
    <row r="10" spans="1:12" ht="12.75">
      <c r="A10" s="115"/>
      <c r="B10" s="116"/>
      <c r="C10" s="112"/>
      <c r="D10" s="112"/>
      <c r="E10" s="108"/>
      <c r="F10" s="47" t="s">
        <v>8</v>
      </c>
      <c r="G10" s="47" t="s">
        <v>1</v>
      </c>
      <c r="H10" s="47" t="s">
        <v>2</v>
      </c>
      <c r="I10" s="48" t="s">
        <v>3</v>
      </c>
      <c r="J10" s="108"/>
      <c r="K10" s="122"/>
      <c r="L10" s="122"/>
    </row>
    <row r="11" spans="1:12" ht="12.75">
      <c r="A11" s="125">
        <v>1</v>
      </c>
      <c r="B11" s="126"/>
      <c r="C11" s="9">
        <v>2</v>
      </c>
      <c r="D11" s="9"/>
      <c r="E11" s="10">
        <v>3</v>
      </c>
      <c r="F11" s="49">
        <v>4</v>
      </c>
      <c r="G11" s="49">
        <v>5</v>
      </c>
      <c r="H11" s="49">
        <v>6</v>
      </c>
      <c r="I11" s="50">
        <v>7</v>
      </c>
      <c r="J11" s="66">
        <v>4</v>
      </c>
      <c r="K11" s="68">
        <v>5</v>
      </c>
      <c r="L11" s="68">
        <v>6</v>
      </c>
    </row>
    <row r="12" spans="1:12" ht="12.75">
      <c r="A12" s="95" t="s">
        <v>9</v>
      </c>
      <c r="B12" s="96"/>
      <c r="C12" s="97"/>
      <c r="D12" s="74"/>
      <c r="E12" s="60"/>
      <c r="F12" s="51"/>
      <c r="G12" s="51"/>
      <c r="H12" s="51"/>
      <c r="I12" s="52"/>
      <c r="J12" s="65"/>
      <c r="K12" s="69"/>
      <c r="L12" s="69"/>
    </row>
    <row r="13" spans="1:16" ht="79.5">
      <c r="A13" s="13" t="s">
        <v>10</v>
      </c>
      <c r="B13" s="7"/>
      <c r="C13" s="26" t="s">
        <v>180</v>
      </c>
      <c r="D13" s="15">
        <v>54196</v>
      </c>
      <c r="E13" s="15">
        <v>56907.2</v>
      </c>
      <c r="F13" s="15"/>
      <c r="G13" s="15"/>
      <c r="H13" s="15"/>
      <c r="I13" s="15"/>
      <c r="J13" s="15">
        <v>59752</v>
      </c>
      <c r="K13" s="70">
        <v>51.5</v>
      </c>
      <c r="L13" s="70">
        <v>53.8</v>
      </c>
      <c r="M13" s="1">
        <f>K13+E13</f>
        <v>56958.7</v>
      </c>
      <c r="N13" s="1">
        <f>L13+J13</f>
        <v>59805.8</v>
      </c>
      <c r="O13" s="1"/>
      <c r="P13" s="1"/>
    </row>
    <row r="14" spans="1:16" ht="91.5" customHeight="1" hidden="1">
      <c r="A14" s="88" t="s">
        <v>12</v>
      </c>
      <c r="B14" s="89"/>
      <c r="C14" s="26" t="s">
        <v>157</v>
      </c>
      <c r="D14" s="15"/>
      <c r="E14" s="15">
        <f aca="true" t="shared" si="0" ref="E14:E38">D14*105/100</f>
        <v>0</v>
      </c>
      <c r="F14" s="53"/>
      <c r="G14" s="53"/>
      <c r="H14" s="53"/>
      <c r="I14" s="63"/>
      <c r="J14" s="15">
        <f aca="true" t="shared" si="1" ref="J14:J38">E14*105/100</f>
        <v>0</v>
      </c>
      <c r="K14" s="70">
        <v>9331.7</v>
      </c>
      <c r="L14" s="70">
        <v>9751.7</v>
      </c>
      <c r="M14" s="1">
        <f>K14+E14</f>
        <v>9331.7</v>
      </c>
      <c r="N14" s="1">
        <f aca="true" t="shared" si="2" ref="N14:N51">L14+J14</f>
        <v>9751.7</v>
      </c>
      <c r="O14" s="1"/>
      <c r="P14" s="1"/>
    </row>
    <row r="15" spans="1:16" ht="114.75">
      <c r="A15" s="88" t="s">
        <v>178</v>
      </c>
      <c r="B15" s="89"/>
      <c r="C15" s="26" t="s">
        <v>179</v>
      </c>
      <c r="D15" s="15">
        <v>286.7</v>
      </c>
      <c r="E15" s="15">
        <v>300.9</v>
      </c>
      <c r="F15" s="53"/>
      <c r="G15" s="53"/>
      <c r="H15" s="53"/>
      <c r="I15" s="63"/>
      <c r="J15" s="15">
        <v>315.9</v>
      </c>
      <c r="K15" s="70">
        <v>49.8</v>
      </c>
      <c r="L15" s="70">
        <v>52.2</v>
      </c>
      <c r="M15" s="1">
        <f aca="true" t="shared" si="3" ref="M15:M51">K15+E15</f>
        <v>350.7</v>
      </c>
      <c r="N15" s="1">
        <f t="shared" si="2"/>
        <v>368.09999999999997</v>
      </c>
      <c r="O15" s="1"/>
      <c r="P15" s="1"/>
    </row>
    <row r="16" spans="1:16" ht="51">
      <c r="A16" s="88" t="s">
        <v>185</v>
      </c>
      <c r="B16" s="89"/>
      <c r="C16" s="73" t="s">
        <v>186</v>
      </c>
      <c r="D16" s="15">
        <v>135</v>
      </c>
      <c r="E16" s="15">
        <v>141.6</v>
      </c>
      <c r="F16" s="53"/>
      <c r="G16" s="53"/>
      <c r="H16" s="53"/>
      <c r="I16" s="63"/>
      <c r="J16" s="15">
        <v>149.2</v>
      </c>
      <c r="K16" s="70"/>
      <c r="L16" s="70"/>
      <c r="M16" s="1">
        <f t="shared" si="3"/>
        <v>141.6</v>
      </c>
      <c r="N16" s="1">
        <f t="shared" si="2"/>
        <v>149.2</v>
      </c>
      <c r="O16" s="1"/>
      <c r="P16" s="1"/>
    </row>
    <row r="17" spans="1:16" ht="25.5" customHeight="1">
      <c r="A17" s="16" t="s">
        <v>143</v>
      </c>
      <c r="B17" s="16"/>
      <c r="C17" s="20" t="s">
        <v>125</v>
      </c>
      <c r="D17" s="77">
        <v>1792</v>
      </c>
      <c r="E17" s="15">
        <v>1881.5</v>
      </c>
      <c r="F17" s="53"/>
      <c r="G17" s="53"/>
      <c r="H17" s="53"/>
      <c r="I17" s="63"/>
      <c r="J17" s="15">
        <v>1975.5</v>
      </c>
      <c r="K17" s="70">
        <v>1368</v>
      </c>
      <c r="L17" s="70">
        <v>1429.5</v>
      </c>
      <c r="M17" s="1">
        <f t="shared" si="3"/>
        <v>3249.5</v>
      </c>
      <c r="N17" s="1">
        <f t="shared" si="2"/>
        <v>3405</v>
      </c>
      <c r="O17" s="1"/>
      <c r="P17" s="1"/>
    </row>
    <row r="18" spans="1:16" ht="34.5" customHeight="1">
      <c r="A18" s="16" t="s">
        <v>144</v>
      </c>
      <c r="B18" s="16"/>
      <c r="C18" s="20" t="s">
        <v>126</v>
      </c>
      <c r="D18" s="81">
        <v>686.5</v>
      </c>
      <c r="E18" s="15">
        <v>721</v>
      </c>
      <c r="F18" s="53"/>
      <c r="G18" s="53"/>
      <c r="H18" s="53"/>
      <c r="I18" s="63"/>
      <c r="J18" s="15">
        <v>770.5</v>
      </c>
      <c r="K18" s="70">
        <v>239.5</v>
      </c>
      <c r="L18" s="70">
        <v>250</v>
      </c>
      <c r="M18" s="1">
        <f t="shared" si="3"/>
        <v>960.5</v>
      </c>
      <c r="N18" s="1">
        <f t="shared" si="2"/>
        <v>1020.5</v>
      </c>
      <c r="O18" s="1"/>
      <c r="P18" s="1"/>
    </row>
    <row r="19" spans="1:16" ht="30" customHeight="1">
      <c r="A19" s="16" t="s">
        <v>181</v>
      </c>
      <c r="B19" s="16"/>
      <c r="C19" s="26" t="s">
        <v>158</v>
      </c>
      <c r="D19" s="15">
        <v>56</v>
      </c>
      <c r="E19" s="15">
        <v>59</v>
      </c>
      <c r="F19" s="53"/>
      <c r="G19" s="53"/>
      <c r="H19" s="53"/>
      <c r="I19" s="63"/>
      <c r="J19" s="15">
        <v>62</v>
      </c>
      <c r="K19" s="70">
        <v>17.5</v>
      </c>
      <c r="L19" s="70">
        <v>18.5</v>
      </c>
      <c r="M19" s="1">
        <f t="shared" si="3"/>
        <v>76.5</v>
      </c>
      <c r="N19" s="1">
        <f t="shared" si="2"/>
        <v>80.5</v>
      </c>
      <c r="O19" s="1"/>
      <c r="P19" s="1"/>
    </row>
    <row r="20" spans="1:16" ht="27" customHeight="1">
      <c r="A20" s="16" t="s">
        <v>187</v>
      </c>
      <c r="B20" s="75"/>
      <c r="C20" s="26" t="s">
        <v>189</v>
      </c>
      <c r="D20" s="15">
        <v>84</v>
      </c>
      <c r="E20" s="15">
        <v>88.5</v>
      </c>
      <c r="F20" s="53"/>
      <c r="G20" s="53"/>
      <c r="H20" s="53"/>
      <c r="I20" s="63"/>
      <c r="J20" s="15">
        <v>93</v>
      </c>
      <c r="K20" s="70"/>
      <c r="L20" s="70"/>
      <c r="M20" s="1"/>
      <c r="N20" s="1"/>
      <c r="O20" s="1"/>
      <c r="P20" s="1"/>
    </row>
    <row r="21" spans="1:16" ht="25.5">
      <c r="A21" s="88" t="s">
        <v>145</v>
      </c>
      <c r="B21" s="89"/>
      <c r="C21" s="17" t="s">
        <v>19</v>
      </c>
      <c r="D21" s="81">
        <v>3430</v>
      </c>
      <c r="E21" s="15">
        <v>3601</v>
      </c>
      <c r="F21" s="53"/>
      <c r="G21" s="53"/>
      <c r="H21" s="53"/>
      <c r="I21" s="63"/>
      <c r="J21" s="15">
        <v>3781</v>
      </c>
      <c r="K21" s="70"/>
      <c r="L21" s="70"/>
      <c r="M21" s="1">
        <f t="shared" si="3"/>
        <v>3601</v>
      </c>
      <c r="N21" s="1">
        <f t="shared" si="2"/>
        <v>3781</v>
      </c>
      <c r="O21" s="1"/>
      <c r="P21" s="1"/>
    </row>
    <row r="22" spans="1:16" ht="12.75">
      <c r="A22" s="109" t="s">
        <v>146</v>
      </c>
      <c r="B22" s="110"/>
      <c r="C22" s="17" t="s">
        <v>21</v>
      </c>
      <c r="D22" s="81">
        <v>434.5</v>
      </c>
      <c r="E22" s="15">
        <v>456.5</v>
      </c>
      <c r="F22" s="53"/>
      <c r="G22" s="53"/>
      <c r="H22" s="53"/>
      <c r="I22" s="63"/>
      <c r="J22" s="15">
        <v>479</v>
      </c>
      <c r="K22" s="70">
        <v>1616</v>
      </c>
      <c r="L22" s="70">
        <v>1689</v>
      </c>
      <c r="M22" s="1">
        <f t="shared" si="3"/>
        <v>2072.5</v>
      </c>
      <c r="N22" s="1">
        <f t="shared" si="2"/>
        <v>2168</v>
      </c>
      <c r="O22" s="1"/>
      <c r="P22" s="1"/>
    </row>
    <row r="23" spans="1:16" ht="12.75" customHeight="1" hidden="1">
      <c r="A23" s="88" t="s">
        <v>164</v>
      </c>
      <c r="B23" s="89"/>
      <c r="C23" s="17" t="s">
        <v>165</v>
      </c>
      <c r="D23" s="81"/>
      <c r="E23" s="15">
        <f t="shared" si="0"/>
        <v>0</v>
      </c>
      <c r="F23" s="53"/>
      <c r="G23" s="53"/>
      <c r="H23" s="53"/>
      <c r="I23" s="63"/>
      <c r="J23" s="15">
        <f t="shared" si="1"/>
        <v>0</v>
      </c>
      <c r="K23" s="70">
        <v>850</v>
      </c>
      <c r="L23" s="70">
        <v>888</v>
      </c>
      <c r="M23" s="1">
        <f t="shared" si="3"/>
        <v>850</v>
      </c>
      <c r="N23" s="1">
        <f t="shared" si="2"/>
        <v>888</v>
      </c>
      <c r="O23" s="1"/>
      <c r="P23" s="1"/>
    </row>
    <row r="24" spans="1:16" ht="12.75" customHeight="1" hidden="1">
      <c r="A24" s="88" t="s">
        <v>127</v>
      </c>
      <c r="B24" s="89"/>
      <c r="C24" s="17" t="s">
        <v>128</v>
      </c>
      <c r="D24" s="81"/>
      <c r="E24" s="15">
        <f t="shared" si="0"/>
        <v>0</v>
      </c>
      <c r="F24" s="53"/>
      <c r="G24" s="53"/>
      <c r="H24" s="53"/>
      <c r="I24" s="63"/>
      <c r="J24" s="15">
        <f t="shared" si="1"/>
        <v>0</v>
      </c>
      <c r="K24" s="70"/>
      <c r="L24" s="70"/>
      <c r="M24" s="1">
        <f t="shared" si="3"/>
        <v>0</v>
      </c>
      <c r="N24" s="1">
        <f t="shared" si="2"/>
        <v>0</v>
      </c>
      <c r="O24" s="1"/>
      <c r="P24" s="1"/>
    </row>
    <row r="25" spans="1:16" ht="24.75" customHeight="1" hidden="1">
      <c r="A25" s="16" t="s">
        <v>24</v>
      </c>
      <c r="B25" s="16"/>
      <c r="C25" s="21" t="s">
        <v>26</v>
      </c>
      <c r="D25" s="81"/>
      <c r="E25" s="15">
        <f t="shared" si="0"/>
        <v>0</v>
      </c>
      <c r="F25" s="53"/>
      <c r="G25" s="53"/>
      <c r="H25" s="53"/>
      <c r="I25" s="63"/>
      <c r="J25" s="15">
        <f t="shared" si="1"/>
        <v>0</v>
      </c>
      <c r="K25" s="70">
        <v>3801</v>
      </c>
      <c r="L25" s="70">
        <v>3972</v>
      </c>
      <c r="M25" s="1">
        <f t="shared" si="3"/>
        <v>3801</v>
      </c>
      <c r="N25" s="1">
        <f t="shared" si="2"/>
        <v>3972</v>
      </c>
      <c r="O25" s="1"/>
      <c r="P25" s="1"/>
    </row>
    <row r="26" spans="1:16" ht="24.75" customHeight="1" hidden="1">
      <c r="A26" s="16" t="s">
        <v>117</v>
      </c>
      <c r="B26" s="16"/>
      <c r="C26" s="21" t="s">
        <v>118</v>
      </c>
      <c r="D26" s="81"/>
      <c r="E26" s="15">
        <f t="shared" si="0"/>
        <v>0</v>
      </c>
      <c r="F26" s="53"/>
      <c r="G26" s="53"/>
      <c r="H26" s="53"/>
      <c r="I26" s="63"/>
      <c r="J26" s="15">
        <f t="shared" si="1"/>
        <v>0</v>
      </c>
      <c r="K26" s="70">
        <v>860</v>
      </c>
      <c r="L26" s="70">
        <v>898</v>
      </c>
      <c r="M26" s="1">
        <f t="shared" si="3"/>
        <v>860</v>
      </c>
      <c r="N26" s="1">
        <f t="shared" si="2"/>
        <v>898</v>
      </c>
      <c r="O26" s="1"/>
      <c r="P26" s="1"/>
    </row>
    <row r="27" spans="1:16" ht="51">
      <c r="A27" s="88" t="s">
        <v>27</v>
      </c>
      <c r="B27" s="89"/>
      <c r="C27" s="26" t="s">
        <v>159</v>
      </c>
      <c r="D27" s="15">
        <v>43</v>
      </c>
      <c r="E27" s="15">
        <v>44</v>
      </c>
      <c r="F27" s="53"/>
      <c r="G27" s="53"/>
      <c r="H27" s="53"/>
      <c r="I27" s="63"/>
      <c r="J27" s="15">
        <v>45</v>
      </c>
      <c r="K27" s="70"/>
      <c r="L27" s="70"/>
      <c r="M27" s="1">
        <f t="shared" si="3"/>
        <v>44</v>
      </c>
      <c r="N27" s="1">
        <f t="shared" si="2"/>
        <v>45</v>
      </c>
      <c r="O27" s="1"/>
      <c r="P27" s="1"/>
    </row>
    <row r="28" spans="1:16" ht="33.75" customHeight="1" hidden="1">
      <c r="A28" s="88" t="s">
        <v>29</v>
      </c>
      <c r="B28" s="89"/>
      <c r="C28" s="17" t="s">
        <v>30</v>
      </c>
      <c r="D28" s="81"/>
      <c r="E28" s="15">
        <f t="shared" si="0"/>
        <v>0</v>
      </c>
      <c r="F28" s="53"/>
      <c r="G28" s="53"/>
      <c r="H28" s="53"/>
      <c r="I28" s="63"/>
      <c r="J28" s="15">
        <f t="shared" si="1"/>
        <v>0</v>
      </c>
      <c r="K28" s="70"/>
      <c r="L28" s="70"/>
      <c r="M28" s="1">
        <f t="shared" si="3"/>
        <v>0</v>
      </c>
      <c r="N28" s="1">
        <f t="shared" si="2"/>
        <v>0</v>
      </c>
      <c r="O28" s="1"/>
      <c r="P28" s="1"/>
    </row>
    <row r="29" spans="1:16" ht="89.25">
      <c r="A29" s="16" t="s">
        <v>176</v>
      </c>
      <c r="B29" s="16"/>
      <c r="C29" s="73" t="s">
        <v>182</v>
      </c>
      <c r="D29" s="15">
        <v>1080</v>
      </c>
      <c r="E29" s="15">
        <f t="shared" si="0"/>
        <v>1134</v>
      </c>
      <c r="F29" s="53"/>
      <c r="G29" s="53"/>
      <c r="H29" s="53"/>
      <c r="I29" s="63"/>
      <c r="J29" s="15">
        <v>1191</v>
      </c>
      <c r="K29" s="70">
        <v>30</v>
      </c>
      <c r="L29" s="70">
        <v>31</v>
      </c>
      <c r="M29" s="1">
        <f t="shared" si="3"/>
        <v>1164</v>
      </c>
      <c r="N29" s="1">
        <f t="shared" si="2"/>
        <v>1222</v>
      </c>
      <c r="O29" s="1"/>
      <c r="P29" s="1"/>
    </row>
    <row r="30" spans="1:16" ht="76.5">
      <c r="A30" s="2" t="s">
        <v>31</v>
      </c>
      <c r="B30" s="2" t="s">
        <v>32</v>
      </c>
      <c r="C30" s="26" t="s">
        <v>150</v>
      </c>
      <c r="D30" s="15">
        <v>28</v>
      </c>
      <c r="E30" s="15">
        <v>30</v>
      </c>
      <c r="F30" s="53"/>
      <c r="G30" s="53"/>
      <c r="H30" s="53"/>
      <c r="I30" s="63"/>
      <c r="J30" s="15">
        <v>30.9</v>
      </c>
      <c r="K30" s="70"/>
      <c r="L30" s="70"/>
      <c r="M30" s="1">
        <f t="shared" si="3"/>
        <v>30</v>
      </c>
      <c r="N30" s="1">
        <f t="shared" si="2"/>
        <v>30.9</v>
      </c>
      <c r="O30" s="1"/>
      <c r="P30" s="1"/>
    </row>
    <row r="31" spans="1:16" ht="25.5" hidden="1">
      <c r="A31" s="71" t="s">
        <v>168</v>
      </c>
      <c r="B31" s="2"/>
      <c r="C31" s="26" t="s">
        <v>169</v>
      </c>
      <c r="D31" s="15"/>
      <c r="E31" s="15">
        <f t="shared" si="0"/>
        <v>0</v>
      </c>
      <c r="F31" s="53"/>
      <c r="G31" s="53"/>
      <c r="H31" s="53"/>
      <c r="I31" s="63"/>
      <c r="J31" s="15">
        <f t="shared" si="1"/>
        <v>0</v>
      </c>
      <c r="K31" s="70"/>
      <c r="L31" s="70"/>
      <c r="M31" s="1"/>
      <c r="N31" s="1"/>
      <c r="O31" s="1"/>
      <c r="P31" s="1"/>
    </row>
    <row r="32" spans="1:16" ht="25.5" hidden="1">
      <c r="A32" s="71" t="s">
        <v>170</v>
      </c>
      <c r="B32" s="2"/>
      <c r="C32" s="26" t="s">
        <v>171</v>
      </c>
      <c r="D32" s="15"/>
      <c r="E32" s="15">
        <f t="shared" si="0"/>
        <v>0</v>
      </c>
      <c r="F32" s="53"/>
      <c r="G32" s="53"/>
      <c r="H32" s="53"/>
      <c r="I32" s="63"/>
      <c r="J32" s="15">
        <f t="shared" si="1"/>
        <v>0</v>
      </c>
      <c r="K32" s="70"/>
      <c r="L32" s="70"/>
      <c r="M32" s="1"/>
      <c r="N32" s="1"/>
      <c r="O32" s="1"/>
      <c r="P32" s="1"/>
    </row>
    <row r="33" spans="1:16" ht="25.5" hidden="1">
      <c r="A33" s="71" t="s">
        <v>172</v>
      </c>
      <c r="B33" s="2"/>
      <c r="C33" s="26" t="s">
        <v>173</v>
      </c>
      <c r="D33" s="15"/>
      <c r="E33" s="15">
        <f t="shared" si="0"/>
        <v>0</v>
      </c>
      <c r="F33" s="53"/>
      <c r="G33" s="53"/>
      <c r="H33" s="53"/>
      <c r="I33" s="63"/>
      <c r="J33" s="15">
        <f t="shared" si="1"/>
        <v>0</v>
      </c>
      <c r="K33" s="70"/>
      <c r="L33" s="70"/>
      <c r="M33" s="1"/>
      <c r="N33" s="1"/>
      <c r="O33" s="1"/>
      <c r="P33" s="1"/>
    </row>
    <row r="34" spans="1:16" ht="25.5">
      <c r="A34" s="71" t="s">
        <v>174</v>
      </c>
      <c r="B34" s="2"/>
      <c r="C34" s="26" t="s">
        <v>175</v>
      </c>
      <c r="D34" s="15">
        <v>33</v>
      </c>
      <c r="E34" s="15">
        <v>35</v>
      </c>
      <c r="F34" s="53"/>
      <c r="G34" s="53"/>
      <c r="H34" s="53"/>
      <c r="I34" s="63"/>
      <c r="J34" s="15">
        <v>36</v>
      </c>
      <c r="K34" s="70"/>
      <c r="L34" s="70"/>
      <c r="M34" s="1"/>
      <c r="N34" s="1"/>
      <c r="O34" s="1"/>
      <c r="P34" s="1"/>
    </row>
    <row r="35" spans="1:16" ht="24.75" customHeight="1" hidden="1" thickBot="1">
      <c r="A35" s="72" t="s">
        <v>166</v>
      </c>
      <c r="B35" s="117" t="s">
        <v>167</v>
      </c>
      <c r="C35" s="118"/>
      <c r="D35" s="78"/>
      <c r="E35" s="15">
        <f t="shared" si="0"/>
        <v>0</v>
      </c>
      <c r="F35" s="53"/>
      <c r="G35" s="53"/>
      <c r="H35" s="53"/>
      <c r="I35" s="63"/>
      <c r="J35" s="15">
        <f t="shared" si="1"/>
        <v>0</v>
      </c>
      <c r="K35" s="70"/>
      <c r="L35" s="70"/>
      <c r="M35" s="1">
        <f t="shared" si="3"/>
        <v>0</v>
      </c>
      <c r="N35" s="1">
        <f t="shared" si="2"/>
        <v>0</v>
      </c>
      <c r="O35" s="1"/>
      <c r="P35" s="1"/>
    </row>
    <row r="36" spans="1:16" ht="51" hidden="1">
      <c r="A36" s="2" t="s">
        <v>35</v>
      </c>
      <c r="B36" s="24"/>
      <c r="C36" s="23" t="s">
        <v>142</v>
      </c>
      <c r="D36" s="81"/>
      <c r="E36" s="15">
        <f t="shared" si="0"/>
        <v>0</v>
      </c>
      <c r="F36" s="53"/>
      <c r="G36" s="53"/>
      <c r="H36" s="53"/>
      <c r="I36" s="63"/>
      <c r="J36" s="15">
        <f t="shared" si="1"/>
        <v>0</v>
      </c>
      <c r="K36" s="70"/>
      <c r="L36" s="70"/>
      <c r="M36" s="1">
        <f t="shared" si="3"/>
        <v>0</v>
      </c>
      <c r="N36" s="1">
        <f t="shared" si="2"/>
        <v>0</v>
      </c>
      <c r="O36" s="1"/>
      <c r="P36" s="1"/>
    </row>
    <row r="37" spans="1:16" ht="89.25">
      <c r="A37" s="2" t="s">
        <v>151</v>
      </c>
      <c r="B37" s="24"/>
      <c r="C37" s="26" t="s">
        <v>160</v>
      </c>
      <c r="D37" s="15">
        <v>56</v>
      </c>
      <c r="E37" s="15">
        <v>58</v>
      </c>
      <c r="F37" s="53"/>
      <c r="G37" s="53"/>
      <c r="H37" s="53"/>
      <c r="I37" s="63"/>
      <c r="J37" s="15">
        <v>62</v>
      </c>
      <c r="K37" s="70"/>
      <c r="L37" s="70"/>
      <c r="M37" s="1">
        <f t="shared" si="3"/>
        <v>58</v>
      </c>
      <c r="N37" s="1">
        <f t="shared" si="2"/>
        <v>62</v>
      </c>
      <c r="O37" s="1"/>
      <c r="P37" s="1"/>
    </row>
    <row r="38" spans="1:16" ht="51" hidden="1">
      <c r="A38" s="2" t="s">
        <v>148</v>
      </c>
      <c r="B38" s="24"/>
      <c r="C38" s="23" t="s">
        <v>142</v>
      </c>
      <c r="D38" s="81"/>
      <c r="E38" s="15">
        <f t="shared" si="0"/>
        <v>0</v>
      </c>
      <c r="F38" s="53"/>
      <c r="G38" s="53"/>
      <c r="H38" s="53"/>
      <c r="I38" s="63"/>
      <c r="J38" s="15">
        <f t="shared" si="1"/>
        <v>0</v>
      </c>
      <c r="K38" s="70"/>
      <c r="L38" s="70"/>
      <c r="M38" s="1">
        <f t="shared" si="3"/>
        <v>0</v>
      </c>
      <c r="N38" s="1">
        <f t="shared" si="2"/>
        <v>0</v>
      </c>
      <c r="O38" s="1"/>
      <c r="P38" s="1"/>
    </row>
    <row r="39" spans="1:16" ht="12.75">
      <c r="A39" s="13" t="s">
        <v>37</v>
      </c>
      <c r="B39" s="119" t="s">
        <v>161</v>
      </c>
      <c r="C39" s="120"/>
      <c r="D39" s="79">
        <v>95</v>
      </c>
      <c r="E39" s="15">
        <v>96</v>
      </c>
      <c r="F39" s="15"/>
      <c r="G39" s="15"/>
      <c r="H39" s="15"/>
      <c r="I39" s="15"/>
      <c r="J39" s="15">
        <v>97</v>
      </c>
      <c r="K39" s="70"/>
      <c r="L39" s="70"/>
      <c r="M39" s="1">
        <f t="shared" si="3"/>
        <v>96</v>
      </c>
      <c r="N39" s="1">
        <f t="shared" si="2"/>
        <v>97</v>
      </c>
      <c r="O39" s="1"/>
      <c r="P39" s="1"/>
    </row>
    <row r="40" spans="1:16" ht="52.5" customHeight="1">
      <c r="A40" s="13" t="s">
        <v>39</v>
      </c>
      <c r="B40" s="25"/>
      <c r="C40" s="26" t="s">
        <v>152</v>
      </c>
      <c r="D40" s="15">
        <v>46</v>
      </c>
      <c r="E40" s="15">
        <v>47</v>
      </c>
      <c r="F40" s="15"/>
      <c r="G40" s="15"/>
      <c r="H40" s="15"/>
      <c r="I40" s="15"/>
      <c r="J40" s="15">
        <v>48</v>
      </c>
      <c r="K40" s="70"/>
      <c r="L40" s="70"/>
      <c r="M40" s="1">
        <f t="shared" si="3"/>
        <v>47</v>
      </c>
      <c r="N40" s="1">
        <f t="shared" si="2"/>
        <v>48</v>
      </c>
      <c r="O40" s="1"/>
      <c r="P40" s="1"/>
    </row>
    <row r="41" spans="1:16" ht="63.75">
      <c r="A41" s="13" t="s">
        <v>41</v>
      </c>
      <c r="B41" s="25"/>
      <c r="C41" s="25" t="s">
        <v>153</v>
      </c>
      <c r="D41" s="15">
        <v>196</v>
      </c>
      <c r="E41" s="15">
        <v>198</v>
      </c>
      <c r="F41" s="15"/>
      <c r="G41" s="15"/>
      <c r="H41" s="15"/>
      <c r="I41" s="15"/>
      <c r="J41" s="15">
        <v>200</v>
      </c>
      <c r="K41" s="70"/>
      <c r="L41" s="70"/>
      <c r="M41" s="1">
        <f t="shared" si="3"/>
        <v>198</v>
      </c>
      <c r="N41" s="1">
        <f t="shared" si="2"/>
        <v>200</v>
      </c>
      <c r="O41" s="1"/>
      <c r="P41" s="1"/>
    </row>
    <row r="42" spans="1:16" ht="24.75" customHeight="1">
      <c r="A42" s="13" t="s">
        <v>43</v>
      </c>
      <c r="B42" s="25"/>
      <c r="C42" s="25" t="s">
        <v>44</v>
      </c>
      <c r="D42" s="15">
        <v>6</v>
      </c>
      <c r="E42" s="15">
        <v>6</v>
      </c>
      <c r="F42" s="15"/>
      <c r="G42" s="15"/>
      <c r="H42" s="15"/>
      <c r="I42" s="15"/>
      <c r="J42" s="15">
        <v>6</v>
      </c>
      <c r="K42" s="70"/>
      <c r="L42" s="70"/>
      <c r="M42" s="1">
        <f t="shared" si="3"/>
        <v>6</v>
      </c>
      <c r="N42" s="1">
        <f t="shared" si="2"/>
        <v>6</v>
      </c>
      <c r="O42" s="1"/>
      <c r="P42" s="1"/>
    </row>
    <row r="43" spans="1:16" ht="25.5" hidden="1">
      <c r="A43" s="13" t="s">
        <v>45</v>
      </c>
      <c r="B43" s="25"/>
      <c r="C43" s="25" t="s">
        <v>46</v>
      </c>
      <c r="D43" s="15"/>
      <c r="E43" s="15">
        <f>D43*1.01</f>
        <v>0</v>
      </c>
      <c r="F43" s="15"/>
      <c r="G43" s="15"/>
      <c r="H43" s="15"/>
      <c r="I43" s="15"/>
      <c r="J43" s="15">
        <f>E43*1.01</f>
        <v>0</v>
      </c>
      <c r="K43" s="70"/>
      <c r="L43" s="70"/>
      <c r="M43" s="1">
        <f t="shared" si="3"/>
        <v>0</v>
      </c>
      <c r="N43" s="1">
        <f t="shared" si="2"/>
        <v>0</v>
      </c>
      <c r="O43" s="1"/>
      <c r="P43" s="1"/>
    </row>
    <row r="44" spans="1:16" ht="38.25">
      <c r="A44" s="13" t="s">
        <v>47</v>
      </c>
      <c r="B44" s="25"/>
      <c r="C44" s="73" t="s">
        <v>177</v>
      </c>
      <c r="D44" s="15">
        <v>7</v>
      </c>
      <c r="E44" s="15">
        <v>7</v>
      </c>
      <c r="F44" s="15"/>
      <c r="G44" s="15"/>
      <c r="H44" s="15"/>
      <c r="I44" s="15"/>
      <c r="J44" s="15">
        <v>7</v>
      </c>
      <c r="K44" s="70"/>
      <c r="L44" s="70"/>
      <c r="M44" s="1">
        <f t="shared" si="3"/>
        <v>7</v>
      </c>
      <c r="N44" s="1">
        <f t="shared" si="2"/>
        <v>7</v>
      </c>
      <c r="O44" s="1"/>
      <c r="P44" s="1"/>
    </row>
    <row r="45" spans="1:16" ht="38.25">
      <c r="A45" s="13" t="s">
        <v>129</v>
      </c>
      <c r="B45" s="25"/>
      <c r="C45" s="25" t="s">
        <v>154</v>
      </c>
      <c r="D45" s="15">
        <v>22</v>
      </c>
      <c r="E45" s="15">
        <v>22</v>
      </c>
      <c r="F45" s="15"/>
      <c r="G45" s="15"/>
      <c r="H45" s="15"/>
      <c r="I45" s="15"/>
      <c r="J45" s="15">
        <v>22</v>
      </c>
      <c r="K45" s="70"/>
      <c r="L45" s="70"/>
      <c r="M45" s="1">
        <f t="shared" si="3"/>
        <v>22</v>
      </c>
      <c r="N45" s="1">
        <f t="shared" si="2"/>
        <v>22</v>
      </c>
      <c r="O45" s="1"/>
      <c r="P45" s="1"/>
    </row>
    <row r="46" spans="1:16" ht="25.5">
      <c r="A46" s="13" t="s">
        <v>119</v>
      </c>
      <c r="B46" s="25"/>
      <c r="C46" s="25" t="s">
        <v>120</v>
      </c>
      <c r="D46" s="15">
        <v>22</v>
      </c>
      <c r="E46" s="15">
        <v>22</v>
      </c>
      <c r="F46" s="15"/>
      <c r="G46" s="15"/>
      <c r="H46" s="15"/>
      <c r="I46" s="15"/>
      <c r="J46" s="15">
        <v>22</v>
      </c>
      <c r="K46" s="70"/>
      <c r="L46" s="70"/>
      <c r="M46" s="1">
        <f t="shared" si="3"/>
        <v>22</v>
      </c>
      <c r="N46" s="1">
        <f t="shared" si="2"/>
        <v>22</v>
      </c>
      <c r="O46" s="1"/>
      <c r="P46" s="1"/>
    </row>
    <row r="47" spans="1:16" ht="26.25" customHeight="1" hidden="1">
      <c r="A47" s="13" t="s">
        <v>49</v>
      </c>
      <c r="B47" s="25"/>
      <c r="C47" s="25" t="s">
        <v>50</v>
      </c>
      <c r="D47" s="15"/>
      <c r="E47" s="15">
        <f>D47*1.01</f>
        <v>0</v>
      </c>
      <c r="F47" s="15"/>
      <c r="G47" s="15"/>
      <c r="H47" s="15"/>
      <c r="I47" s="15"/>
      <c r="J47" s="15">
        <f>E47*1.01</f>
        <v>0</v>
      </c>
      <c r="K47" s="70"/>
      <c r="L47" s="70"/>
      <c r="M47" s="1">
        <f t="shared" si="3"/>
        <v>0</v>
      </c>
      <c r="N47" s="1">
        <f t="shared" si="2"/>
        <v>0</v>
      </c>
      <c r="O47" s="1"/>
      <c r="P47" s="1"/>
    </row>
    <row r="48" spans="1:16" ht="51">
      <c r="A48" s="13" t="s">
        <v>51</v>
      </c>
      <c r="B48" s="25"/>
      <c r="C48" s="25" t="s">
        <v>155</v>
      </c>
      <c r="D48" s="15">
        <v>30</v>
      </c>
      <c r="E48" s="15">
        <v>31</v>
      </c>
      <c r="F48" s="15"/>
      <c r="G48" s="15"/>
      <c r="H48" s="15"/>
      <c r="I48" s="15"/>
      <c r="J48" s="15">
        <v>32</v>
      </c>
      <c r="K48" s="70"/>
      <c r="L48" s="70"/>
      <c r="M48" s="1">
        <f t="shared" si="3"/>
        <v>31</v>
      </c>
      <c r="N48" s="1">
        <f t="shared" si="2"/>
        <v>32</v>
      </c>
      <c r="O48" s="1"/>
      <c r="P48" s="1"/>
    </row>
    <row r="49" spans="1:16" ht="29.25" customHeight="1" hidden="1">
      <c r="A49" s="13" t="s">
        <v>53</v>
      </c>
      <c r="B49" s="25"/>
      <c r="C49" s="25" t="s">
        <v>54</v>
      </c>
      <c r="D49" s="15"/>
      <c r="E49" s="15">
        <f>D49*1.01</f>
        <v>0</v>
      </c>
      <c r="F49" s="15"/>
      <c r="G49" s="15"/>
      <c r="H49" s="15"/>
      <c r="I49" s="15"/>
      <c r="J49" s="15">
        <f>E49*1.01</f>
        <v>0</v>
      </c>
      <c r="K49" s="70"/>
      <c r="L49" s="70"/>
      <c r="M49" s="1">
        <f t="shared" si="3"/>
        <v>0</v>
      </c>
      <c r="N49" s="1">
        <f t="shared" si="2"/>
        <v>0</v>
      </c>
      <c r="O49" s="1"/>
      <c r="P49" s="1"/>
    </row>
    <row r="50" spans="1:16" ht="63.75" hidden="1">
      <c r="A50" s="13" t="s">
        <v>149</v>
      </c>
      <c r="B50" s="25"/>
      <c r="C50" s="61" t="s">
        <v>156</v>
      </c>
      <c r="D50" s="15"/>
      <c r="E50" s="15">
        <f>D50*1.01</f>
        <v>0</v>
      </c>
      <c r="F50" s="15"/>
      <c r="G50" s="15"/>
      <c r="H50" s="15"/>
      <c r="I50" s="15"/>
      <c r="J50" s="15">
        <f>E50*1.01</f>
        <v>0</v>
      </c>
      <c r="K50" s="70"/>
      <c r="L50" s="70"/>
      <c r="M50" s="1">
        <f t="shared" si="3"/>
        <v>0</v>
      </c>
      <c r="N50" s="1">
        <f t="shared" si="2"/>
        <v>0</v>
      </c>
      <c r="O50" s="1"/>
      <c r="P50" s="1"/>
    </row>
    <row r="51" spans="1:16" ht="36" customHeight="1">
      <c r="A51" s="13" t="s">
        <v>55</v>
      </c>
      <c r="B51" s="26" t="s">
        <v>56</v>
      </c>
      <c r="C51" s="61" t="s">
        <v>56</v>
      </c>
      <c r="D51" s="15">
        <v>88</v>
      </c>
      <c r="E51" s="15">
        <v>90</v>
      </c>
      <c r="F51" s="15"/>
      <c r="G51" s="15"/>
      <c r="H51" s="15"/>
      <c r="I51" s="15"/>
      <c r="J51" s="15">
        <v>92</v>
      </c>
      <c r="K51" s="70"/>
      <c r="L51" s="70"/>
      <c r="M51" s="1">
        <f t="shared" si="3"/>
        <v>90</v>
      </c>
      <c r="N51" s="1">
        <f t="shared" si="2"/>
        <v>92</v>
      </c>
      <c r="O51" s="1"/>
      <c r="P51" s="1"/>
    </row>
    <row r="52" spans="1:16" ht="14.25" customHeight="1">
      <c r="A52" s="87" t="s">
        <v>57</v>
      </c>
      <c r="B52" s="100"/>
      <c r="C52" s="101"/>
      <c r="D52" s="27">
        <f aca="true" t="shared" si="4" ref="D52:N52">SUM(D13:D51)</f>
        <v>62852.7</v>
      </c>
      <c r="E52" s="27">
        <f t="shared" si="4"/>
        <v>65977.2</v>
      </c>
      <c r="F52" s="27">
        <f t="shared" si="4"/>
        <v>0</v>
      </c>
      <c r="G52" s="27">
        <f t="shared" si="4"/>
        <v>0</v>
      </c>
      <c r="H52" s="27">
        <f t="shared" si="4"/>
        <v>0</v>
      </c>
      <c r="I52" s="27">
        <f t="shared" si="4"/>
        <v>0</v>
      </c>
      <c r="J52" s="27">
        <f t="shared" si="4"/>
        <v>69269</v>
      </c>
      <c r="K52" s="70">
        <f t="shared" si="4"/>
        <v>18215</v>
      </c>
      <c r="L52" s="70">
        <f t="shared" si="4"/>
        <v>19033.7</v>
      </c>
      <c r="M52" s="70">
        <f t="shared" si="4"/>
        <v>84068.7</v>
      </c>
      <c r="N52" s="76">
        <f t="shared" si="4"/>
        <v>88173.7</v>
      </c>
      <c r="O52" s="1"/>
      <c r="P52" s="1"/>
    </row>
    <row r="53" spans="1:16" ht="27" customHeight="1">
      <c r="A53" s="7" t="s">
        <v>58</v>
      </c>
      <c r="B53" s="102" t="s">
        <v>59</v>
      </c>
      <c r="C53" s="103"/>
      <c r="D53" s="27">
        <f aca="true" t="shared" si="5" ref="D53:J53">D54</f>
        <v>577495.3</v>
      </c>
      <c r="E53" s="27">
        <f t="shared" si="5"/>
        <v>606370.1000000001</v>
      </c>
      <c r="F53" s="27">
        <f t="shared" si="5"/>
        <v>0</v>
      </c>
      <c r="G53" s="27">
        <f t="shared" si="5"/>
        <v>0</v>
      </c>
      <c r="H53" s="27">
        <f t="shared" si="5"/>
        <v>0</v>
      </c>
      <c r="I53" s="27">
        <f t="shared" si="5"/>
        <v>0</v>
      </c>
      <c r="J53" s="27">
        <f t="shared" si="5"/>
        <v>636688.5000000001</v>
      </c>
      <c r="K53" s="18">
        <f>E52+K52</f>
        <v>84192.2</v>
      </c>
      <c r="L53" s="1">
        <f>J52+L52</f>
        <v>88302.7</v>
      </c>
      <c r="O53" s="1"/>
      <c r="P53" s="1"/>
    </row>
    <row r="54" spans="1:16" ht="24.75" customHeight="1">
      <c r="A54" s="7" t="s">
        <v>60</v>
      </c>
      <c r="B54" s="102" t="s">
        <v>61</v>
      </c>
      <c r="C54" s="103"/>
      <c r="D54" s="27">
        <f aca="true" t="shared" si="6" ref="D54:J54">D55+D58+D63</f>
        <v>577495.3</v>
      </c>
      <c r="E54" s="27">
        <f t="shared" si="6"/>
        <v>606370.1000000001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636688.5000000001</v>
      </c>
      <c r="O54" s="1"/>
      <c r="P54" s="1"/>
    </row>
    <row r="55" spans="1:16" ht="12.75">
      <c r="A55" s="7" t="s">
        <v>62</v>
      </c>
      <c r="B55" s="119" t="s">
        <v>114</v>
      </c>
      <c r="C55" s="120"/>
      <c r="D55" s="80">
        <f>D56</f>
        <v>95019.8</v>
      </c>
      <c r="E55" s="27">
        <f aca="true" t="shared" si="7" ref="E55:J55">E56+E57</f>
        <v>99770.8</v>
      </c>
      <c r="F55" s="27">
        <f t="shared" si="7"/>
        <v>0</v>
      </c>
      <c r="G55" s="27">
        <f t="shared" si="7"/>
        <v>0</v>
      </c>
      <c r="H55" s="27">
        <f t="shared" si="7"/>
        <v>0</v>
      </c>
      <c r="I55" s="27">
        <f t="shared" si="7"/>
        <v>0</v>
      </c>
      <c r="J55" s="27">
        <f t="shared" si="7"/>
        <v>104759.3</v>
      </c>
      <c r="O55" s="1"/>
      <c r="P55" s="1"/>
    </row>
    <row r="56" spans="1:16" ht="21.75" customHeight="1">
      <c r="A56" s="13" t="s">
        <v>63</v>
      </c>
      <c r="B56" s="28"/>
      <c r="C56" s="25" t="s">
        <v>64</v>
      </c>
      <c r="D56" s="15">
        <v>95019.8</v>
      </c>
      <c r="E56" s="15">
        <v>99770.8</v>
      </c>
      <c r="F56" s="53"/>
      <c r="G56" s="53"/>
      <c r="H56" s="53"/>
      <c r="I56" s="63"/>
      <c r="J56" s="15">
        <v>104759.3</v>
      </c>
      <c r="O56" s="1"/>
      <c r="P56" s="1"/>
    </row>
    <row r="57" spans="1:16" ht="38.25" hidden="1">
      <c r="A57" s="13" t="s">
        <v>124</v>
      </c>
      <c r="B57" s="28"/>
      <c r="C57" s="25" t="s">
        <v>133</v>
      </c>
      <c r="D57" s="15"/>
      <c r="E57" s="15"/>
      <c r="F57" s="53"/>
      <c r="G57" s="53"/>
      <c r="H57" s="53"/>
      <c r="I57" s="63"/>
      <c r="J57" s="15"/>
      <c r="O57" s="1"/>
      <c r="P57" s="1"/>
    </row>
    <row r="58" spans="1:16" s="3" customFormat="1" ht="19.5" customHeight="1">
      <c r="A58" s="7" t="s">
        <v>65</v>
      </c>
      <c r="B58" s="28"/>
      <c r="C58" s="28" t="s">
        <v>66</v>
      </c>
      <c r="D58" s="27">
        <f>D62</f>
        <v>494</v>
      </c>
      <c r="E58" s="27">
        <f aca="true" t="shared" si="8" ref="E58:J58">E61+E62+E59</f>
        <v>518.7</v>
      </c>
      <c r="F58" s="27">
        <f t="shared" si="8"/>
        <v>0</v>
      </c>
      <c r="G58" s="27">
        <f t="shared" si="8"/>
        <v>0</v>
      </c>
      <c r="H58" s="27">
        <f t="shared" si="8"/>
        <v>0</v>
      </c>
      <c r="I58" s="27">
        <f t="shared" si="8"/>
        <v>0</v>
      </c>
      <c r="J58" s="27">
        <f t="shared" si="8"/>
        <v>544.6</v>
      </c>
      <c r="O58" s="1"/>
      <c r="P58" s="1"/>
    </row>
    <row r="59" spans="1:16" s="3" customFormat="1" ht="25.5" hidden="1">
      <c r="A59" s="13" t="s">
        <v>147</v>
      </c>
      <c r="B59" s="28"/>
      <c r="C59" s="25" t="s">
        <v>68</v>
      </c>
      <c r="D59" s="15"/>
      <c r="E59" s="15"/>
      <c r="F59" s="53"/>
      <c r="G59" s="53"/>
      <c r="H59" s="53"/>
      <c r="I59" s="64"/>
      <c r="J59" s="15"/>
      <c r="O59" s="1"/>
      <c r="P59" s="1"/>
    </row>
    <row r="60" spans="1:16" s="3" customFormat="1" ht="22.5" customHeight="1" hidden="1">
      <c r="A60" s="13" t="s">
        <v>69</v>
      </c>
      <c r="B60" s="28"/>
      <c r="C60" s="25" t="s">
        <v>70</v>
      </c>
      <c r="D60" s="15"/>
      <c r="E60" s="15">
        <f>F60+G60+H60+I60</f>
        <v>0</v>
      </c>
      <c r="F60" s="53"/>
      <c r="G60" s="53"/>
      <c r="H60" s="54"/>
      <c r="I60" s="64"/>
      <c r="J60" s="15"/>
      <c r="O60" s="1"/>
      <c r="P60" s="1"/>
    </row>
    <row r="61" spans="1:16" ht="38.25" customHeight="1" hidden="1">
      <c r="A61" s="13" t="s">
        <v>71</v>
      </c>
      <c r="B61" s="119" t="s">
        <v>72</v>
      </c>
      <c r="C61" s="120"/>
      <c r="D61" s="79"/>
      <c r="E61" s="15"/>
      <c r="F61" s="53"/>
      <c r="G61" s="53"/>
      <c r="H61" s="53"/>
      <c r="I61" s="63"/>
      <c r="J61" s="15"/>
      <c r="O61" s="1"/>
      <c r="P61" s="1"/>
    </row>
    <row r="62" spans="1:16" ht="25.5">
      <c r="A62" s="13" t="s">
        <v>122</v>
      </c>
      <c r="B62" s="25"/>
      <c r="C62" s="25" t="s">
        <v>123</v>
      </c>
      <c r="D62" s="15">
        <v>494</v>
      </c>
      <c r="E62" s="15">
        <f>D62*105/100</f>
        <v>518.7</v>
      </c>
      <c r="F62" s="53"/>
      <c r="G62" s="53"/>
      <c r="H62" s="53"/>
      <c r="I62" s="63"/>
      <c r="J62" s="15">
        <v>544.6</v>
      </c>
      <c r="O62" s="1"/>
      <c r="P62" s="1"/>
    </row>
    <row r="63" spans="1:16" ht="12.75">
      <c r="A63" s="7" t="s">
        <v>73</v>
      </c>
      <c r="B63" s="102" t="s">
        <v>74</v>
      </c>
      <c r="C63" s="103"/>
      <c r="D63" s="27">
        <f aca="true" t="shared" si="9" ref="D63:J63">D67+D69+D71+D77+D83</f>
        <v>481981.5</v>
      </c>
      <c r="E63" s="27">
        <f t="shared" si="9"/>
        <v>506080.60000000003</v>
      </c>
      <c r="F63" s="27">
        <f t="shared" si="9"/>
        <v>0</v>
      </c>
      <c r="G63" s="27">
        <f t="shared" si="9"/>
        <v>0</v>
      </c>
      <c r="H63" s="27">
        <f t="shared" si="9"/>
        <v>0</v>
      </c>
      <c r="I63" s="27">
        <f t="shared" si="9"/>
        <v>0</v>
      </c>
      <c r="J63" s="27">
        <f t="shared" si="9"/>
        <v>531384.6000000001</v>
      </c>
      <c r="O63" s="1"/>
      <c r="P63" s="1"/>
    </row>
    <row r="64" spans="1:16" ht="25.5" hidden="1">
      <c r="A64" s="13" t="s">
        <v>75</v>
      </c>
      <c r="B64" s="28"/>
      <c r="C64" s="25" t="s">
        <v>76</v>
      </c>
      <c r="D64" s="15"/>
      <c r="E64" s="15"/>
      <c r="F64" s="53"/>
      <c r="G64" s="53"/>
      <c r="H64" s="53"/>
      <c r="I64" s="63"/>
      <c r="J64" s="15"/>
      <c r="O64" s="1"/>
      <c r="P64" s="1"/>
    </row>
    <row r="65" spans="1:16" ht="27" customHeight="1" hidden="1">
      <c r="A65" s="13" t="s">
        <v>77</v>
      </c>
      <c r="B65" s="25"/>
      <c r="C65" s="25" t="s">
        <v>78</v>
      </c>
      <c r="D65" s="15"/>
      <c r="E65" s="15"/>
      <c r="F65" s="53"/>
      <c r="G65" s="53"/>
      <c r="H65" s="53"/>
      <c r="I65" s="63"/>
      <c r="J65" s="15"/>
      <c r="O65" s="1"/>
      <c r="P65" s="1"/>
    </row>
    <row r="66" spans="1:16" ht="29.25" customHeight="1" hidden="1">
      <c r="A66" s="13" t="s">
        <v>79</v>
      </c>
      <c r="B66" s="28"/>
      <c r="C66" s="25" t="s">
        <v>80</v>
      </c>
      <c r="D66" s="15"/>
      <c r="E66" s="15"/>
      <c r="F66" s="53"/>
      <c r="G66" s="53"/>
      <c r="H66" s="53"/>
      <c r="I66" s="63"/>
      <c r="J66" s="15"/>
      <c r="O66" s="1"/>
      <c r="P66" s="1"/>
    </row>
    <row r="67" spans="1:16" ht="51">
      <c r="A67" s="13" t="s">
        <v>81</v>
      </c>
      <c r="B67" s="28"/>
      <c r="C67" s="25" t="s">
        <v>82</v>
      </c>
      <c r="D67" s="15">
        <v>32365.8</v>
      </c>
      <c r="E67" s="15">
        <v>33984.1</v>
      </c>
      <c r="F67" s="53"/>
      <c r="G67" s="53"/>
      <c r="H67" s="53"/>
      <c r="I67" s="63"/>
      <c r="J67" s="15">
        <v>35683.3</v>
      </c>
      <c r="O67" s="1"/>
      <c r="P67" s="1"/>
    </row>
    <row r="68" spans="1:16" ht="25.5" hidden="1">
      <c r="A68" s="13" t="s">
        <v>83</v>
      </c>
      <c r="B68" s="28"/>
      <c r="C68" s="25" t="s">
        <v>84</v>
      </c>
      <c r="D68" s="15"/>
      <c r="E68" s="15">
        <f aca="true" t="shared" si="10" ref="E68:E82">D68*1.05</f>
        <v>0</v>
      </c>
      <c r="F68" s="53"/>
      <c r="G68" s="53"/>
      <c r="H68" s="53"/>
      <c r="I68" s="63"/>
      <c r="J68" s="15">
        <f aca="true" t="shared" si="11" ref="J68:J82">E68*1.05</f>
        <v>0</v>
      </c>
      <c r="O68" s="1"/>
      <c r="P68" s="1"/>
    </row>
    <row r="69" spans="1:16" ht="45.75" customHeight="1">
      <c r="A69" s="13" t="s">
        <v>85</v>
      </c>
      <c r="B69" s="28"/>
      <c r="C69" s="25" t="s">
        <v>86</v>
      </c>
      <c r="D69" s="15">
        <v>1686.5</v>
      </c>
      <c r="E69" s="15">
        <v>1770.8</v>
      </c>
      <c r="F69" s="53"/>
      <c r="G69" s="53"/>
      <c r="H69" s="53"/>
      <c r="I69" s="63"/>
      <c r="J69" s="15">
        <v>1859.3</v>
      </c>
      <c r="O69" s="1"/>
      <c r="P69" s="1"/>
    </row>
    <row r="70" spans="1:16" ht="34.5" customHeight="1" hidden="1">
      <c r="A70" s="13" t="s">
        <v>87</v>
      </c>
      <c r="B70" s="28"/>
      <c r="C70" s="25" t="s">
        <v>88</v>
      </c>
      <c r="D70" s="15"/>
      <c r="E70" s="15">
        <f t="shared" si="10"/>
        <v>0</v>
      </c>
      <c r="F70" s="53"/>
      <c r="G70" s="53"/>
      <c r="H70" s="53"/>
      <c r="I70" s="63"/>
      <c r="J70" s="15">
        <f t="shared" si="11"/>
        <v>0</v>
      </c>
      <c r="O70" s="1"/>
      <c r="P70" s="1"/>
    </row>
    <row r="71" spans="1:16" ht="38.25">
      <c r="A71" s="13" t="s">
        <v>89</v>
      </c>
      <c r="B71" s="28"/>
      <c r="C71" s="25" t="s">
        <v>90</v>
      </c>
      <c r="D71" s="15">
        <v>9437.6</v>
      </c>
      <c r="E71" s="15">
        <v>9909.5</v>
      </c>
      <c r="F71" s="53"/>
      <c r="G71" s="53"/>
      <c r="H71" s="53"/>
      <c r="I71" s="63"/>
      <c r="J71" s="15">
        <v>10405</v>
      </c>
      <c r="O71" s="1"/>
      <c r="P71" s="1"/>
    </row>
    <row r="72" spans="1:16" ht="36.75" customHeight="1" hidden="1">
      <c r="A72" s="13" t="s">
        <v>91</v>
      </c>
      <c r="B72" s="28"/>
      <c r="C72" s="25" t="s">
        <v>92</v>
      </c>
      <c r="D72" s="15"/>
      <c r="E72" s="15">
        <f t="shared" si="10"/>
        <v>0</v>
      </c>
      <c r="F72" s="53"/>
      <c r="G72" s="53"/>
      <c r="H72" s="53"/>
      <c r="I72" s="63"/>
      <c r="J72" s="15">
        <f t="shared" si="11"/>
        <v>0</v>
      </c>
      <c r="O72" s="1"/>
      <c r="P72" s="1"/>
    </row>
    <row r="73" spans="1:16" ht="27.75" customHeight="1" hidden="1">
      <c r="A73" s="13" t="s">
        <v>93</v>
      </c>
      <c r="B73" s="28"/>
      <c r="C73" s="25" t="s">
        <v>94</v>
      </c>
      <c r="D73" s="15"/>
      <c r="E73" s="15">
        <f t="shared" si="10"/>
        <v>0</v>
      </c>
      <c r="F73" s="53"/>
      <c r="G73" s="53"/>
      <c r="H73" s="53"/>
      <c r="I73" s="63"/>
      <c r="J73" s="15">
        <f t="shared" si="11"/>
        <v>0</v>
      </c>
      <c r="O73" s="1"/>
      <c r="P73" s="1"/>
    </row>
    <row r="74" spans="1:16" ht="25.5" customHeight="1" hidden="1">
      <c r="A74" s="13" t="s">
        <v>95</v>
      </c>
      <c r="B74" s="28"/>
      <c r="C74" s="25" t="s">
        <v>96</v>
      </c>
      <c r="D74" s="15"/>
      <c r="E74" s="15">
        <f t="shared" si="10"/>
        <v>0</v>
      </c>
      <c r="F74" s="53"/>
      <c r="G74" s="53"/>
      <c r="H74" s="53"/>
      <c r="I74" s="63"/>
      <c r="J74" s="15">
        <f t="shared" si="11"/>
        <v>0</v>
      </c>
      <c r="O74" s="1"/>
      <c r="P74" s="1"/>
    </row>
    <row r="75" spans="1:16" ht="39.75" customHeight="1" hidden="1">
      <c r="A75" s="13" t="s">
        <v>97</v>
      </c>
      <c r="B75" s="28"/>
      <c r="C75" s="25" t="s">
        <v>98</v>
      </c>
      <c r="D75" s="15"/>
      <c r="E75" s="15">
        <f t="shared" si="10"/>
        <v>0</v>
      </c>
      <c r="F75" s="53"/>
      <c r="G75" s="53"/>
      <c r="H75" s="53"/>
      <c r="I75" s="63"/>
      <c r="J75" s="15">
        <f t="shared" si="11"/>
        <v>0</v>
      </c>
      <c r="O75" s="1"/>
      <c r="P75" s="1"/>
    </row>
    <row r="76" spans="1:16" ht="38.25" hidden="1">
      <c r="A76" s="13" t="s">
        <v>99</v>
      </c>
      <c r="B76" s="28"/>
      <c r="C76" s="25" t="s">
        <v>96</v>
      </c>
      <c r="D76" s="15"/>
      <c r="E76" s="15">
        <f t="shared" si="10"/>
        <v>0</v>
      </c>
      <c r="F76" s="53"/>
      <c r="G76" s="53"/>
      <c r="H76" s="53"/>
      <c r="I76" s="63"/>
      <c r="J76" s="15">
        <f t="shared" si="11"/>
        <v>0</v>
      </c>
      <c r="O76" s="1"/>
      <c r="P76" s="1"/>
    </row>
    <row r="77" spans="1:16" ht="38.25">
      <c r="A77" s="13" t="s">
        <v>100</v>
      </c>
      <c r="B77" s="28"/>
      <c r="C77" s="25" t="s">
        <v>101</v>
      </c>
      <c r="D77" s="15">
        <f>476.5+552.7+253.3+4276+28778.4+342202.3+7732.8+16891.8</f>
        <v>401163.8</v>
      </c>
      <c r="E77" s="15">
        <v>421222</v>
      </c>
      <c r="F77" s="53"/>
      <c r="G77" s="53"/>
      <c r="H77" s="53"/>
      <c r="I77" s="63"/>
      <c r="J77" s="15">
        <f t="shared" si="11"/>
        <v>442283.10000000003</v>
      </c>
      <c r="O77" s="1"/>
      <c r="P77" s="1"/>
    </row>
    <row r="78" spans="1:16" ht="25.5" customHeight="1" hidden="1">
      <c r="A78" s="13" t="s">
        <v>102</v>
      </c>
      <c r="B78" s="28"/>
      <c r="C78" s="25" t="s">
        <v>92</v>
      </c>
      <c r="D78" s="15"/>
      <c r="E78" s="15">
        <f t="shared" si="10"/>
        <v>0</v>
      </c>
      <c r="F78" s="53"/>
      <c r="G78" s="53"/>
      <c r="H78" s="53"/>
      <c r="I78" s="63"/>
      <c r="J78" s="15">
        <f t="shared" si="11"/>
        <v>0</v>
      </c>
      <c r="O78" s="1"/>
      <c r="P78" s="1"/>
    </row>
    <row r="79" spans="1:16" ht="51" customHeight="1" hidden="1">
      <c r="A79" s="13" t="s">
        <v>105</v>
      </c>
      <c r="B79" s="28"/>
      <c r="C79" s="25" t="s">
        <v>106</v>
      </c>
      <c r="D79" s="15"/>
      <c r="E79" s="15">
        <f t="shared" si="10"/>
        <v>0</v>
      </c>
      <c r="F79" s="53"/>
      <c r="G79" s="53"/>
      <c r="H79" s="53"/>
      <c r="I79" s="63"/>
      <c r="J79" s="15">
        <f t="shared" si="11"/>
        <v>0</v>
      </c>
      <c r="O79" s="1"/>
      <c r="P79" s="1"/>
    </row>
    <row r="80" spans="1:16" ht="51" hidden="1">
      <c r="A80" s="13" t="s">
        <v>103</v>
      </c>
      <c r="B80" s="28"/>
      <c r="C80" s="25" t="s">
        <v>104</v>
      </c>
      <c r="D80" s="15"/>
      <c r="E80" s="15">
        <f t="shared" si="10"/>
        <v>0</v>
      </c>
      <c r="F80" s="53"/>
      <c r="G80" s="53"/>
      <c r="H80" s="53"/>
      <c r="I80" s="63"/>
      <c r="J80" s="15">
        <f t="shared" si="11"/>
        <v>0</v>
      </c>
      <c r="O80" s="1"/>
      <c r="P80" s="1"/>
    </row>
    <row r="81" spans="1:16" ht="76.5" hidden="1">
      <c r="A81" s="13" t="s">
        <v>134</v>
      </c>
      <c r="B81" s="28"/>
      <c r="C81" s="62" t="s">
        <v>136</v>
      </c>
      <c r="D81" s="15"/>
      <c r="E81" s="15">
        <f t="shared" si="10"/>
        <v>0</v>
      </c>
      <c r="F81" s="53"/>
      <c r="G81" s="53"/>
      <c r="H81" s="53"/>
      <c r="I81" s="63"/>
      <c r="J81" s="15">
        <f t="shared" si="11"/>
        <v>0</v>
      </c>
      <c r="O81" s="1"/>
      <c r="P81" s="1"/>
    </row>
    <row r="82" spans="1:16" ht="76.5" hidden="1">
      <c r="A82" s="13" t="s">
        <v>135</v>
      </c>
      <c r="B82" s="28"/>
      <c r="C82" s="62" t="s">
        <v>137</v>
      </c>
      <c r="D82" s="15"/>
      <c r="E82" s="15">
        <f t="shared" si="10"/>
        <v>0</v>
      </c>
      <c r="F82" s="53"/>
      <c r="G82" s="53"/>
      <c r="H82" s="53"/>
      <c r="I82" s="63"/>
      <c r="J82" s="15">
        <f t="shared" si="11"/>
        <v>0</v>
      </c>
      <c r="O82" s="1"/>
      <c r="P82" s="1"/>
    </row>
    <row r="83" spans="1:16" ht="25.5">
      <c r="A83" s="13" t="s">
        <v>107</v>
      </c>
      <c r="B83" s="28"/>
      <c r="C83" s="25" t="s">
        <v>108</v>
      </c>
      <c r="D83" s="15">
        <f>32096.9+4598.1+98+116.9+174.4+243.5</f>
        <v>37327.8</v>
      </c>
      <c r="E83" s="15">
        <v>39194.2</v>
      </c>
      <c r="F83" s="53"/>
      <c r="G83" s="53"/>
      <c r="H83" s="53"/>
      <c r="I83" s="63"/>
      <c r="J83" s="15">
        <v>41153.9</v>
      </c>
      <c r="O83" s="1"/>
      <c r="P83" s="1"/>
    </row>
    <row r="84" spans="1:16" ht="25.5" customHeight="1" hidden="1">
      <c r="A84" s="13" t="s">
        <v>140</v>
      </c>
      <c r="B84" s="28"/>
      <c r="C84" s="25" t="s">
        <v>110</v>
      </c>
      <c r="D84" s="15"/>
      <c r="E84" s="15"/>
      <c r="F84" s="53"/>
      <c r="G84" s="53"/>
      <c r="H84" s="53"/>
      <c r="I84" s="63"/>
      <c r="J84" s="15"/>
      <c r="O84" s="1">
        <f>D84*1.05</f>
        <v>0</v>
      </c>
      <c r="P84" s="1">
        <f>O84*1.05</f>
        <v>0</v>
      </c>
    </row>
    <row r="85" spans="1:16" ht="63.75" hidden="1">
      <c r="A85" s="13" t="s">
        <v>139</v>
      </c>
      <c r="B85" s="28"/>
      <c r="C85" s="25" t="s">
        <v>112</v>
      </c>
      <c r="D85" s="15"/>
      <c r="E85" s="15"/>
      <c r="F85" s="53"/>
      <c r="G85" s="53"/>
      <c r="H85" s="53"/>
      <c r="I85" s="63"/>
      <c r="J85" s="15"/>
      <c r="O85" s="1">
        <f>D85*1.05</f>
        <v>0</v>
      </c>
      <c r="P85" s="1">
        <f>O85*1.05</f>
        <v>0</v>
      </c>
    </row>
    <row r="86" spans="1:16" ht="25.5" hidden="1">
      <c r="A86" s="13" t="s">
        <v>138</v>
      </c>
      <c r="B86" s="28"/>
      <c r="C86" s="25" t="s">
        <v>141</v>
      </c>
      <c r="D86" s="15"/>
      <c r="E86" s="15"/>
      <c r="F86" s="53"/>
      <c r="G86" s="53"/>
      <c r="H86" s="53"/>
      <c r="I86" s="63"/>
      <c r="J86" s="15"/>
      <c r="O86" s="1">
        <f>D86*1.05</f>
        <v>0</v>
      </c>
      <c r="P86" s="1">
        <f>O86*1.05</f>
        <v>0</v>
      </c>
    </row>
    <row r="87" spans="1:10" ht="12.75">
      <c r="A87" s="87" t="s">
        <v>113</v>
      </c>
      <c r="B87" s="100"/>
      <c r="C87" s="101"/>
      <c r="D87" s="27">
        <f>D52+D53</f>
        <v>640348</v>
      </c>
      <c r="E87" s="27">
        <f aca="true" t="shared" si="12" ref="E87:J87">E52+E53</f>
        <v>672347.3</v>
      </c>
      <c r="F87" s="27">
        <f t="shared" si="12"/>
        <v>0</v>
      </c>
      <c r="G87" s="27">
        <f t="shared" si="12"/>
        <v>0</v>
      </c>
      <c r="H87" s="27">
        <f t="shared" si="12"/>
        <v>0</v>
      </c>
      <c r="I87" s="27">
        <f t="shared" si="12"/>
        <v>0</v>
      </c>
      <c r="J87" s="27">
        <f t="shared" si="12"/>
        <v>705957.5000000001</v>
      </c>
    </row>
    <row r="88" spans="1:9" ht="12.75">
      <c r="A88" s="55"/>
      <c r="B88" s="55"/>
      <c r="C88" s="55"/>
      <c r="D88" s="55"/>
      <c r="E88" s="56"/>
      <c r="F88" s="57"/>
      <c r="G88" s="57"/>
      <c r="H88" s="57"/>
      <c r="I88" s="57"/>
    </row>
    <row r="89" spans="1:9" ht="15.75" customHeight="1">
      <c r="A89" s="85"/>
      <c r="B89" s="85"/>
      <c r="C89" s="85"/>
      <c r="D89" s="85"/>
      <c r="E89" s="85"/>
      <c r="F89" s="41"/>
      <c r="G89" s="41"/>
      <c r="H89" s="41"/>
      <c r="I89" s="42"/>
    </row>
    <row r="90" spans="1:9" ht="13.5" customHeight="1">
      <c r="A90" s="85"/>
      <c r="B90" s="85"/>
      <c r="C90" s="85"/>
      <c r="D90" s="85"/>
      <c r="E90" s="85"/>
      <c r="F90" s="41"/>
      <c r="G90" s="41"/>
      <c r="H90" s="41"/>
      <c r="I90" s="41"/>
    </row>
    <row r="91" spans="1:9" ht="14.25">
      <c r="A91" s="43"/>
      <c r="B91" s="43"/>
      <c r="C91" s="43"/>
      <c r="D91" s="43"/>
      <c r="E91" s="41"/>
      <c r="F91" s="41"/>
      <c r="G91" s="41"/>
      <c r="H91" s="41"/>
      <c r="I91" s="42"/>
    </row>
    <row r="92" spans="1:9" ht="14.25">
      <c r="A92" s="43"/>
      <c r="B92" s="43"/>
      <c r="C92" s="43"/>
      <c r="D92" s="43"/>
      <c r="E92" s="41"/>
      <c r="F92" s="41"/>
      <c r="G92" s="41"/>
      <c r="H92" s="41"/>
      <c r="I92" s="41"/>
    </row>
    <row r="93" spans="1:9" ht="14.25">
      <c r="A93" s="43"/>
      <c r="B93" s="43"/>
      <c r="C93" s="43"/>
      <c r="D93" s="43"/>
      <c r="E93" s="41"/>
      <c r="F93" s="41"/>
      <c r="G93" s="41"/>
      <c r="H93" s="41"/>
      <c r="I93" s="41"/>
    </row>
    <row r="94" spans="1:9" ht="14.25">
      <c r="A94" s="43"/>
      <c r="B94" s="43"/>
      <c r="C94" s="43"/>
      <c r="D94" s="43"/>
      <c r="E94" s="41"/>
      <c r="F94" s="41"/>
      <c r="G94" s="41"/>
      <c r="H94" s="41"/>
      <c r="I94" s="42"/>
    </row>
    <row r="95" spans="1:9" ht="14.25">
      <c r="A95" s="43"/>
      <c r="B95" s="43"/>
      <c r="C95" s="43"/>
      <c r="D95" s="43"/>
      <c r="E95" s="41"/>
      <c r="F95" s="41"/>
      <c r="G95" s="41"/>
      <c r="H95" s="41"/>
      <c r="I95" s="42"/>
    </row>
    <row r="96" spans="1:9" ht="14.25">
      <c r="A96" s="43"/>
      <c r="B96" s="43"/>
      <c r="C96" s="43"/>
      <c r="D96" s="43"/>
      <c r="E96" s="41"/>
      <c r="F96" s="41"/>
      <c r="G96" s="41"/>
      <c r="H96" s="41"/>
      <c r="I96" s="42"/>
    </row>
    <row r="97" spans="1:9" ht="14.25">
      <c r="A97" s="43"/>
      <c r="B97" s="43"/>
      <c r="C97" s="43"/>
      <c r="D97" s="43"/>
      <c r="E97" s="41"/>
      <c r="F97" s="41"/>
      <c r="G97" s="41"/>
      <c r="H97" s="41"/>
      <c r="I97" s="42"/>
    </row>
    <row r="98" spans="1:9" ht="14.25">
      <c r="A98" s="43"/>
      <c r="B98" s="43"/>
      <c r="C98" s="43"/>
      <c r="D98" s="43"/>
      <c r="E98" s="41"/>
      <c r="F98" s="41"/>
      <c r="G98" s="41"/>
      <c r="H98" s="41"/>
      <c r="I98" s="42"/>
    </row>
    <row r="99" spans="1:9" ht="14.25">
      <c r="A99" s="43"/>
      <c r="B99" s="43"/>
      <c r="C99" s="43"/>
      <c r="D99" s="43"/>
      <c r="E99" s="41"/>
      <c r="F99" s="41"/>
      <c r="G99" s="41"/>
      <c r="H99" s="41"/>
      <c r="I99" s="42"/>
    </row>
    <row r="100" spans="1:9" ht="14.25">
      <c r="A100" s="43"/>
      <c r="B100" s="43"/>
      <c r="C100" s="43"/>
      <c r="D100" s="43"/>
      <c r="E100" s="41"/>
      <c r="F100" s="41"/>
      <c r="G100" s="41"/>
      <c r="H100" s="41"/>
      <c r="I100" s="42"/>
    </row>
    <row r="101" spans="1:9" ht="14.25">
      <c r="A101" s="43"/>
      <c r="B101" s="43"/>
      <c r="C101" s="43"/>
      <c r="D101" s="43"/>
      <c r="E101" s="41"/>
      <c r="F101" s="41"/>
      <c r="G101" s="41"/>
      <c r="H101" s="41"/>
      <c r="I101" s="42"/>
    </row>
    <row r="102" spans="1:9" ht="14.25">
      <c r="A102" s="44"/>
      <c r="B102" s="44"/>
      <c r="C102" s="44"/>
      <c r="D102" s="44"/>
      <c r="E102" s="42"/>
      <c r="F102" s="42"/>
      <c r="G102" s="42"/>
      <c r="H102" s="42"/>
      <c r="I102" s="42"/>
    </row>
    <row r="103" spans="1:9" ht="14.25">
      <c r="A103" s="44"/>
      <c r="B103" s="44"/>
      <c r="C103" s="44"/>
      <c r="D103" s="44"/>
      <c r="E103" s="42"/>
      <c r="F103" s="42"/>
      <c r="G103" s="42"/>
      <c r="H103" s="42"/>
      <c r="I103" s="42"/>
    </row>
    <row r="104" spans="1:9" ht="14.25">
      <c r="A104" s="44"/>
      <c r="B104" s="44"/>
      <c r="C104" s="44"/>
      <c r="D104" s="44"/>
      <c r="E104" s="42"/>
      <c r="F104" s="42"/>
      <c r="G104" s="42"/>
      <c r="H104" s="42"/>
      <c r="I104" s="42"/>
    </row>
    <row r="105" spans="1:9" ht="14.25">
      <c r="A105" s="44"/>
      <c r="B105" s="44"/>
      <c r="C105" s="44"/>
      <c r="D105" s="44"/>
      <c r="E105" s="42"/>
      <c r="F105" s="42"/>
      <c r="G105" s="42"/>
      <c r="H105" s="42"/>
      <c r="I105" s="42"/>
    </row>
    <row r="106" spans="1:9" ht="14.25">
      <c r="A106" s="44"/>
      <c r="B106" s="44"/>
      <c r="C106" s="44"/>
      <c r="D106" s="44"/>
      <c r="E106" s="42"/>
      <c r="F106" s="42"/>
      <c r="G106" s="42"/>
      <c r="H106" s="42"/>
      <c r="I106" s="42"/>
    </row>
    <row r="107" spans="1:9" ht="14.25">
      <c r="A107" s="44"/>
      <c r="B107" s="44"/>
      <c r="C107" s="44"/>
      <c r="D107" s="44"/>
      <c r="E107" s="42"/>
      <c r="F107" s="42"/>
      <c r="G107" s="42"/>
      <c r="H107" s="42"/>
      <c r="I107" s="42"/>
    </row>
  </sheetData>
  <sheetProtection/>
  <mergeCells count="36">
    <mergeCell ref="L9:L10"/>
    <mergeCell ref="J9:J10"/>
    <mergeCell ref="F9:I9"/>
    <mergeCell ref="A89:E89"/>
    <mergeCell ref="B61:C61"/>
    <mergeCell ref="B39:C39"/>
    <mergeCell ref="K9:K10"/>
    <mergeCell ref="A23:B23"/>
    <mergeCell ref="A12:C12"/>
    <mergeCell ref="A11:B11"/>
    <mergeCell ref="A90:E90"/>
    <mergeCell ref="B35:C35"/>
    <mergeCell ref="A28:B28"/>
    <mergeCell ref="A87:C87"/>
    <mergeCell ref="B54:C54"/>
    <mergeCell ref="B55:C55"/>
    <mergeCell ref="B63:C63"/>
    <mergeCell ref="A24:B24"/>
    <mergeCell ref="B53:C53"/>
    <mergeCell ref="A52:C52"/>
    <mergeCell ref="A27:B27"/>
    <mergeCell ref="A7:J7"/>
    <mergeCell ref="E9:E10"/>
    <mergeCell ref="A22:B22"/>
    <mergeCell ref="A21:B21"/>
    <mergeCell ref="A15:B15"/>
    <mergeCell ref="D9:D10"/>
    <mergeCell ref="A16:B16"/>
    <mergeCell ref="A14:B14"/>
    <mergeCell ref="C9:C10"/>
    <mergeCell ref="A9:B10"/>
    <mergeCell ref="A1:J1"/>
    <mergeCell ref="A2:J2"/>
    <mergeCell ref="A3:J3"/>
    <mergeCell ref="A5:J5"/>
    <mergeCell ref="C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Мухьаммад</cp:lastModifiedBy>
  <cp:lastPrinted>2012-11-12T12:07:27Z</cp:lastPrinted>
  <dcterms:created xsi:type="dcterms:W3CDTF">2002-01-25T11:20:01Z</dcterms:created>
  <dcterms:modified xsi:type="dcterms:W3CDTF">2012-11-12T12:07:34Z</dcterms:modified>
  <cp:category/>
  <cp:version/>
  <cp:contentType/>
  <cp:contentStatus/>
</cp:coreProperties>
</file>