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420" windowWidth="16500" windowHeight="10785" activeTab="0"/>
  </bookViews>
  <sheets>
    <sheet name="Прил 4" sheetId="1" r:id="rId1"/>
  </sheets>
  <definedNames>
    <definedName name="_xlfn.BAHTTEXT" hidden="1">#NAME?</definedName>
    <definedName name="В175">#REF!</definedName>
    <definedName name="_xlnm.Print_Titles" localSheetId="0">'Прил 4'!$9:$10</definedName>
    <definedName name="_xlnm.Print_Area" localSheetId="0">'Прил 4'!$A$1:$C$72</definedName>
  </definedNames>
  <calcPr fullCalcOnLoad="1"/>
</workbook>
</file>

<file path=xl/sharedStrings.xml><?xml version="1.0" encoding="utf-8"?>
<sst xmlns="http://schemas.openxmlformats.org/spreadsheetml/2006/main" count="132" uniqueCount="132">
  <si>
    <t>Код бюджетной классификации РФ</t>
  </si>
  <si>
    <t>Наименование доходов</t>
  </si>
  <si>
    <t>1 01 02010 01 0000 110</t>
  </si>
  <si>
    <t>Единый сельскохозяйственный налог</t>
  </si>
  <si>
    <t>1 08 03010 01 0000 110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</si>
  <si>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</si>
  <si>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</si>
  <si>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</si>
  <si>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</si>
  <si>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</si>
  <si>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</si>
  <si>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</si>
  <si>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</si>
  <si>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Субвенции от других бюджетов бюджетной системы РФ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</si>
  <si>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</si>
  <si>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</si>
  <si>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</si>
  <si>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</si>
  <si>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</si>
  <si>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</si>
  <si>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Налог, взимаемый с налогоплательщиков, выбравших в качестве объекта налогообложения доходы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</si>
  <si>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</si>
  <si>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</si>
  <si>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</si>
  <si>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</si>
  <si>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1 01 02030 01 0000 110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</si>
  <si>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</si>
  <si>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</si>
  <si>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</si>
  <si>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</si>
  <si>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</si>
  <si>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</si>
  <si>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</si>
  <si>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</si>
  <si>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</si>
  <si>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Иные межбюджетные трансферты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</si>
  <si>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</si>
  <si>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</si>
  <si>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</si>
  <si>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</si>
  <si>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</si>
  <si>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</si>
  <si>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</si>
  <si>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</si>
  <si>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</si>
  <si>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</si>
  <si>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</si>
  <si>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</si>
  <si>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</si>
  <si>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</si>
  <si>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</si>
  <si>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</si>
  <si>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2 02 15001 05 0000 150</t>
  </si>
  <si>
    <t>2 02 30024 05 0000 150</t>
  </si>
  <si>
    <t>2 02 35118 05 0000 150</t>
  </si>
  <si>
    <t>1 12 01041 01 0000 120</t>
  </si>
  <si>
    <t>Плата за размещение отходов производства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</si>
  <si>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</si>
  <si>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</si>
  <si>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1 16 07010 05 0000 140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</si>
  <si>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</si>
  <si>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</si>
  <si>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1 03 02231 01 0000 110</t>
  </si>
  <si>
    <t>1 03 02251 01 0000 110</t>
  </si>
  <si>
    <t>1 03 02261 01 0000 110</t>
  </si>
  <si>
    <t>1 03 02241 01 0000 110</t>
  </si>
  <si>
    <t>Сумма на 2021 год</t>
  </si>
  <si>
    <t>1 16 01053 01 0000 140</t>
  </si>
  <si>
    <t>1 16 01073 01 0000 140</t>
  </si>
  <si>
    <t>1 16 01133 01 0000 140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</si>
  <si>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</si>
  <si>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</si>
  <si>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</si>
  <si>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</si>
  <si>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</si>
  <si>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1 16 10123 01 0000 140</t>
  </si>
  <si>
    <t>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</si>
  <si>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</si>
  <si>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</si>
  <si>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</si>
  <si>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</si>
  <si>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</si>
  <si>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</si>
  <si>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</si>
  <si>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</si>
  <si>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</si>
  <si>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</si>
  <si>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</si>
  <si>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2 02 45454 05 0000 150</t>
  </si>
  <si>
    <t>2 02 30027 05 0000 150</t>
  </si>
  <si>
    <t>2 02 30029 05 0000 150</t>
  </si>
  <si>
    <t>2 02 35260 05 0000 150</t>
  </si>
  <si>
    <t>2 02 49999 05 0000 150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</si>
  <si>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</si>
  <si>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2 02 40000 00 0000 150</t>
  </si>
  <si>
    <t>2 02 30000 00 0000 150</t>
  </si>
  <si>
    <t>2 02 10000 00 0000 150</t>
  </si>
  <si>
    <t>2 02 20000 05 0000 150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</si>
  <si>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</si>
  <si>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2 02 25555 05 0000 150</t>
  </si>
  <si>
    <t>2 02 25304 05 0000 150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</si>
  <si>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</si>
  <si>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к решению Совета депутатов Надтеречного муниципального района</t>
  </si>
  <si>
    <t>Ед. изм. : тыс. руб.</t>
  </si>
  <si>
    <t>1 00 00000 00 0000 000</t>
  </si>
  <si>
    <t>ИТОГО БЕЗВОЗМЕЗДНЫХ ПОСТУПЛЕНИЙ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</si>
  <si>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</si>
  <si>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</si>
  <si>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</si>
  <si>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2 02 27576 05 0000 150</t>
  </si>
  <si>
    <t>Субсидии бюджетам муниципальных районов на обеспечение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</si>
  <si>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</si>
  <si>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</si>
  <si>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2 02 35303 05 0000 150</t>
  </si>
  <si>
    <t>НАЛОГОВЫЕ И НЕНАЛОГОВЫЕ ДОХОДЫ</t>
  </si>
  <si>
    <t xml:space="preserve">                                                                                             Приложение 4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</si>
  <si>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</si>
  <si>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</si>
  <si>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"О  бюджете Надтеречного муниципального района на 2022 год</t>
  </si>
  <si>
    <t>и на плановый период 2023 и 2024 годов"</t>
  </si>
  <si>
    <t>Распределение доходов бюджета Надтеречного муниципального района на 2022 год</t>
  </si>
  <si>
    <t>1 06 04011 01 0000 110</t>
  </si>
  <si>
    <t>1 06 04012 01 0000 110</t>
  </si>
  <si>
    <r>
      <t>Д</t>
    </r>
    <r>
      <rPr>
        <b/>
        <sz val="8"/>
        <color indexed="8"/>
        <rFont val="Times New Roman"/>
        <family val="1"/>
      </rPr>
      <t>отации от других бюджетов бюджетной системы РФ</t>
    </r>
  </si>
  <si>
    <t>Транспортный налог с организаций</t>
  </si>
  <si>
    <t>Транспортный налог с физических лиц</t>
  </si>
  <si>
    <t>2 02 39999 05 0000 150</t>
  </si>
  <si>
    <t>Прочие субвенции бюджетам муниципальных районов</t>
  </si>
  <si>
    <t>от "27" декабря  2021 г.  № 5-1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</si>
  <si>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</si>
  <si>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</si>
  <si>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(в редакции решения № 18-1от19.08.2022 )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</si>
</sst>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  <numFmt numFmtId="211" formatCode="#,##0.0000"/>
    <numFmt numFmtId="212" formatCode="#,##0.00000"/>
    <numFmt numFmtId="213" formatCode="#,##0.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9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8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192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Alignment="1">
      <alignment horizontal="center" vertical="center"/>
    </xf>
    <xf numFmtId="19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50" fillId="0" borderId="10" xfId="3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12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92" fontId="51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192" fontId="52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192" fontId="51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/>
    </xf>
    <xf numFmtId="192" fontId="53" fillId="0" borderId="10" xfId="0" applyNumberFormat="1" applyFont="1" applyBorder="1" applyAlignment="1">
      <alignment horizontal="right" vertical="center" wrapText="1"/>
    </xf>
    <xf numFmtId="212" fontId="5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view="pageBreakPreview" zoomScale="115" zoomScaleSheetLayoutView="115" zoomScalePageLayoutView="0" workbookViewId="0" topLeftCell="A1">
      <selection activeCell="C6" sqref="C6"/>
    </sheetView>
  </sheetViews>
  <sheetFormatPr defaultColWidth="9.00390625" defaultRowHeight="12.75"/>
  <cols>
    <col min="1" max="1" width="23.125" style="28" customWidth="1"/>
    <col min="2" max="2" width="80.125" style="29" customWidth="1"/>
    <col min="3" max="3" width="16.25390625" style="29" customWidth="1"/>
    <col min="4" max="4" width="9.125" style="0" customWidth="1"/>
  </cols>
  <sheetData>
    <row r="1" spans="1:4" ht="12.75">
      <c r="A1" s="18"/>
      <c r="B1" s="19"/>
      <c r="C1" s="3" t="s">
        <v>115</v>
      </c>
      <c r="D1" s="1"/>
    </row>
    <row r="2" spans="1:4" ht="12.75">
      <c r="A2" s="18"/>
      <c r="B2" s="19"/>
      <c r="C2" s="3" t="s">
        <v>102</v>
      </c>
      <c r="D2" s="1"/>
    </row>
    <row r="3" spans="1:4" ht="12.75">
      <c r="A3" s="20"/>
      <c r="B3" s="19"/>
      <c r="C3" s="3" t="s">
        <v>118</v>
      </c>
      <c r="D3" s="1"/>
    </row>
    <row r="4" spans="1:4" ht="12.75">
      <c r="A4" s="20"/>
      <c r="B4" s="21"/>
      <c r="C4" s="3" t="s">
        <v>119</v>
      </c>
      <c r="D4" s="1"/>
    </row>
    <row r="5" spans="1:4" ht="12.75">
      <c r="A5" s="20"/>
      <c r="B5" s="19"/>
      <c r="C5" s="4" t="s">
        <v>128</v>
      </c>
      <c r="D5" s="1"/>
    </row>
    <row r="6" spans="1:4" ht="12.75">
      <c r="A6" s="22"/>
      <c r="B6" s="23"/>
      <c r="C6" s="46" t="s">
        <v>131</v>
      </c>
      <c r="D6" s="2"/>
    </row>
    <row r="7" spans="1:4" ht="12.75">
      <c r="A7" s="18"/>
      <c r="B7" s="22" t="s">
        <v>120</v>
      </c>
      <c r="C7" s="23"/>
      <c r="D7" s="2"/>
    </row>
    <row r="8" spans="1:3" ht="12.75">
      <c r="A8" s="18"/>
      <c r="B8" s="24"/>
      <c r="C8" s="5" t="s">
        <v>103</v>
      </c>
    </row>
    <row r="9" spans="1:3" ht="31.5" customHeight="1">
      <c r="A9" s="6" t="s">
        <v>0</v>
      </c>
      <c r="B9" s="6" t="s">
        <v>1</v>
      </c>
      <c r="C9" s="7" t="s">
        <v>66</v>
      </c>
    </row>
    <row r="10" spans="1:3" ht="12.75">
      <c r="A10" s="6">
        <v>1</v>
      </c>
      <c r="B10" s="6">
        <v>2</v>
      </c>
      <c r="C10" s="8">
        <v>3</v>
      </c>
    </row>
    <row r="11" spans="1:3" ht="12.75">
      <c r="A11" s="6" t="s">
        <v>104</v>
      </c>
      <c r="B11" s="6" t="s">
        <v>114</v>
      </c>
      <c r="C11" s="16">
        <f>SUM(C12:C46)</f>
        <v>146192.88667</v>
      </c>
    </row>
    <row r="12" spans="1:3" ht="33.75">
      <c r="A12" s="9" t="s">
        <v>2</v>
      </c>
      <c r="B12" s="17" t="s">
        <v>106</v>
      </c>
      <c r="C12" s="10">
        <v>107835.84</v>
      </c>
    </row>
    <row r="13" spans="1:3" ht="45">
      <c r="A13" s="11" t="s">
        <v>31</v>
      </c>
      <c r="B13" s="17" t="s">
        <v>30</v>
      </c>
      <c r="C13" s="10">
        <v>368.64</v>
      </c>
    </row>
    <row r="14" spans="1:3" ht="22.5">
      <c r="A14" s="11" t="s">
        <v>25</v>
      </c>
      <c r="B14" s="17" t="s">
        <v>32</v>
      </c>
      <c r="C14" s="10">
        <v>336.96</v>
      </c>
    </row>
    <row r="15" spans="1:3" ht="45">
      <c r="A15" s="11" t="s">
        <v>36</v>
      </c>
      <c r="B15" s="17" t="s">
        <v>37</v>
      </c>
      <c r="C15" s="10">
        <v>93</v>
      </c>
    </row>
    <row r="16" spans="1:3" ht="33.75">
      <c r="A16" s="11" t="s">
        <v>62</v>
      </c>
      <c r="B16" s="25" t="s">
        <v>38</v>
      </c>
      <c r="C16" s="10">
        <v>7674.31813</v>
      </c>
    </row>
    <row r="17" spans="1:3" ht="22.5">
      <c r="A17" s="11" t="s">
        <v>65</v>
      </c>
      <c r="B17" s="26" t="s">
        <v>33</v>
      </c>
      <c r="C17" s="10">
        <v>42.48058</v>
      </c>
    </row>
    <row r="18" spans="1:3" ht="33.75">
      <c r="A18" s="11" t="s">
        <v>63</v>
      </c>
      <c r="B18" s="26" t="s">
        <v>39</v>
      </c>
      <c r="C18" s="10">
        <v>10219.19024</v>
      </c>
    </row>
    <row r="19" spans="1:3" ht="22.5">
      <c r="A19" s="11" t="s">
        <v>64</v>
      </c>
      <c r="B19" s="26" t="s">
        <v>34</v>
      </c>
      <c r="C19" s="10">
        <v>-962.31915</v>
      </c>
    </row>
    <row r="20" spans="1:3" ht="12.75">
      <c r="A20" s="11" t="s">
        <v>22</v>
      </c>
      <c r="B20" s="26" t="s">
        <v>20</v>
      </c>
      <c r="C20" s="10">
        <v>5611.5</v>
      </c>
    </row>
    <row r="21" spans="1:3" ht="33.75">
      <c r="A21" s="11" t="s">
        <v>23</v>
      </c>
      <c r="B21" s="26" t="s">
        <v>40</v>
      </c>
      <c r="C21" s="10">
        <v>1206.5</v>
      </c>
    </row>
    <row r="22" spans="1:3" ht="12.75">
      <c r="A22" s="12" t="s">
        <v>24</v>
      </c>
      <c r="B22" s="25" t="s">
        <v>3</v>
      </c>
      <c r="C22" s="10">
        <v>1274.7</v>
      </c>
    </row>
    <row r="23" spans="1:3" ht="22.5">
      <c r="A23" s="11" t="s">
        <v>48</v>
      </c>
      <c r="B23" s="44" t="s">
        <v>49</v>
      </c>
      <c r="C23" s="10">
        <v>49</v>
      </c>
    </row>
    <row r="24" spans="1:3" ht="12.75">
      <c r="A24" s="11" t="s">
        <v>121</v>
      </c>
      <c r="B24" s="42" t="s">
        <v>124</v>
      </c>
      <c r="C24" s="10">
        <v>171.48315</v>
      </c>
    </row>
    <row r="25" spans="1:3" ht="12.75">
      <c r="A25" s="11" t="s">
        <v>122</v>
      </c>
      <c r="B25" s="42" t="s">
        <v>125</v>
      </c>
      <c r="C25" s="10">
        <v>2388.59372</v>
      </c>
    </row>
    <row r="26" spans="1:3" ht="22.5">
      <c r="A26" s="11" t="s">
        <v>4</v>
      </c>
      <c r="B26" s="45" t="s">
        <v>27</v>
      </c>
      <c r="C26" s="10">
        <v>3118</v>
      </c>
    </row>
    <row r="27" spans="1:3" ht="12.75">
      <c r="A27" s="11" t="s">
        <v>41</v>
      </c>
      <c r="B27" s="25" t="s">
        <v>42</v>
      </c>
      <c r="C27" s="10">
        <v>246</v>
      </c>
    </row>
    <row r="28" spans="1:3" ht="33.75">
      <c r="A28" s="11" t="s">
        <v>45</v>
      </c>
      <c r="B28" s="25" t="s">
        <v>46</v>
      </c>
      <c r="C28" s="10">
        <v>4778</v>
      </c>
    </row>
    <row r="29" spans="1:3" ht="33.75">
      <c r="A29" s="13" t="s">
        <v>5</v>
      </c>
      <c r="B29" s="17" t="s">
        <v>26</v>
      </c>
      <c r="C29" s="10">
        <v>926</v>
      </c>
    </row>
    <row r="30" spans="1:3" ht="12.75">
      <c r="A30" s="9" t="s">
        <v>28</v>
      </c>
      <c r="B30" s="17" t="s">
        <v>29</v>
      </c>
      <c r="C30" s="10">
        <v>1</v>
      </c>
    </row>
    <row r="31" spans="1:3" ht="12.75" hidden="1">
      <c r="A31" s="9" t="s">
        <v>55</v>
      </c>
      <c r="B31" s="17" t="s">
        <v>56</v>
      </c>
      <c r="C31" s="10"/>
    </row>
    <row r="32" spans="1:3" ht="22.5" hidden="1">
      <c r="A32" s="9" t="s">
        <v>50</v>
      </c>
      <c r="B32" s="17" t="s">
        <v>51</v>
      </c>
      <c r="C32" s="10"/>
    </row>
    <row r="33" spans="1:3" ht="33.75">
      <c r="A33" s="13" t="s">
        <v>43</v>
      </c>
      <c r="B33" s="17" t="s">
        <v>44</v>
      </c>
      <c r="C33" s="10">
        <v>100</v>
      </c>
    </row>
    <row r="34" spans="1:3" ht="22.5">
      <c r="A34" s="13" t="s">
        <v>57</v>
      </c>
      <c r="B34" s="17" t="s">
        <v>58</v>
      </c>
      <c r="C34" s="10">
        <v>220</v>
      </c>
    </row>
    <row r="35" spans="1:3" ht="33.75" hidden="1">
      <c r="A35" s="9" t="s">
        <v>67</v>
      </c>
      <c r="B35" s="14" t="s">
        <v>77</v>
      </c>
      <c r="C35" s="10"/>
    </row>
    <row r="36" spans="1:3" ht="33.75" hidden="1">
      <c r="A36" s="9" t="s">
        <v>68</v>
      </c>
      <c r="B36" s="27" t="s">
        <v>78</v>
      </c>
      <c r="C36" s="10"/>
    </row>
    <row r="37" spans="1:3" ht="33.75">
      <c r="A37" s="9" t="s">
        <v>69</v>
      </c>
      <c r="B37" s="27" t="s">
        <v>79</v>
      </c>
      <c r="C37" s="10">
        <v>29</v>
      </c>
    </row>
    <row r="38" spans="1:3" ht="45">
      <c r="A38" s="9" t="s">
        <v>70</v>
      </c>
      <c r="B38" s="27" t="s">
        <v>80</v>
      </c>
      <c r="C38" s="10">
        <v>3</v>
      </c>
    </row>
    <row r="39" spans="1:3" ht="56.25" hidden="1">
      <c r="A39" s="9" t="s">
        <v>71</v>
      </c>
      <c r="B39" s="27" t="s">
        <v>81</v>
      </c>
      <c r="C39" s="10"/>
    </row>
    <row r="40" spans="1:3" ht="33.75">
      <c r="A40" s="9" t="s">
        <v>72</v>
      </c>
      <c r="B40" s="27" t="s">
        <v>82</v>
      </c>
      <c r="C40" s="10">
        <v>9</v>
      </c>
    </row>
    <row r="41" spans="1:3" ht="33.75">
      <c r="A41" s="9" t="s">
        <v>73</v>
      </c>
      <c r="B41" s="15" t="s">
        <v>83</v>
      </c>
      <c r="C41" s="10">
        <v>47</v>
      </c>
    </row>
    <row r="42" spans="1:3" ht="45">
      <c r="A42" s="9" t="s">
        <v>74</v>
      </c>
      <c r="B42" s="15" t="s">
        <v>84</v>
      </c>
      <c r="C42" s="10">
        <v>265</v>
      </c>
    </row>
    <row r="43" spans="1:3" ht="33.75" hidden="1">
      <c r="A43" s="9" t="s">
        <v>59</v>
      </c>
      <c r="B43" s="15" t="s">
        <v>85</v>
      </c>
      <c r="C43" s="10"/>
    </row>
    <row r="44" spans="1:3" ht="33.75">
      <c r="A44" s="9" t="s">
        <v>60</v>
      </c>
      <c r="B44" s="15" t="s">
        <v>61</v>
      </c>
      <c r="C44" s="10">
        <v>43</v>
      </c>
    </row>
    <row r="45" spans="1:3" ht="33.75">
      <c r="A45" s="9" t="s">
        <v>75</v>
      </c>
      <c r="B45" s="15" t="s">
        <v>86</v>
      </c>
      <c r="C45" s="10">
        <v>50</v>
      </c>
    </row>
    <row r="46" spans="1:3" ht="33.75">
      <c r="A46" s="9" t="s">
        <v>76</v>
      </c>
      <c r="B46" s="15" t="s">
        <v>87</v>
      </c>
      <c r="C46" s="10">
        <v>48</v>
      </c>
    </row>
    <row r="47" spans="1:3" ht="12.75">
      <c r="A47" s="49" t="s">
        <v>6</v>
      </c>
      <c r="B47" s="49"/>
      <c r="C47" s="16">
        <f>SUM(C12:C46)</f>
        <v>146192.88667</v>
      </c>
    </row>
    <row r="48" spans="1:3" ht="12.75">
      <c r="A48" s="32" t="s">
        <v>7</v>
      </c>
      <c r="B48" s="33" t="s">
        <v>8</v>
      </c>
      <c r="C48" s="34">
        <f>C49</f>
        <v>1622245.73906</v>
      </c>
    </row>
    <row r="49" spans="1:3" ht="21">
      <c r="A49" s="32" t="s">
        <v>9</v>
      </c>
      <c r="B49" s="33" t="s">
        <v>10</v>
      </c>
      <c r="C49" s="34">
        <f>C50+C53+C59+C68</f>
        <v>1622245.73906</v>
      </c>
    </row>
    <row r="50" spans="1:3" ht="12.75">
      <c r="A50" s="32" t="s">
        <v>96</v>
      </c>
      <c r="B50" s="35" t="s">
        <v>123</v>
      </c>
      <c r="C50" s="34">
        <f>C51+C52</f>
        <v>255098.82616</v>
      </c>
    </row>
    <row r="51" spans="1:3" ht="12.75">
      <c r="A51" s="36" t="s">
        <v>52</v>
      </c>
      <c r="B51" s="37" t="s">
        <v>11</v>
      </c>
      <c r="C51" s="38">
        <v>237098.76</v>
      </c>
    </row>
    <row r="52" spans="1:3" ht="12.75">
      <c r="A52" s="36" t="s">
        <v>129</v>
      </c>
      <c r="B52" s="37" t="s">
        <v>130</v>
      </c>
      <c r="C52" s="47">
        <v>18000.06616</v>
      </c>
    </row>
    <row r="53" spans="1:3" ht="12.75">
      <c r="A53" s="32" t="s">
        <v>97</v>
      </c>
      <c r="B53" s="39" t="s">
        <v>12</v>
      </c>
      <c r="C53" s="34">
        <f>C57+C58+C56+C55+C54</f>
        <v>90084.40865</v>
      </c>
    </row>
    <row r="54" spans="1:4" ht="18" customHeight="1">
      <c r="A54" s="40" t="s">
        <v>107</v>
      </c>
      <c r="B54" s="37" t="s">
        <v>108</v>
      </c>
      <c r="C54" s="38">
        <v>13600.02736</v>
      </c>
      <c r="D54">
        <v>0.36</v>
      </c>
    </row>
    <row r="55" spans="1:3" ht="12.75" hidden="1">
      <c r="A55" s="40" t="s">
        <v>109</v>
      </c>
      <c r="B55" s="37" t="s">
        <v>110</v>
      </c>
      <c r="C55" s="38"/>
    </row>
    <row r="56" spans="1:3" ht="22.5" hidden="1">
      <c r="A56" s="40" t="s">
        <v>111</v>
      </c>
      <c r="B56" s="37" t="s">
        <v>112</v>
      </c>
      <c r="C56" s="38"/>
    </row>
    <row r="57" spans="1:4" ht="22.5">
      <c r="A57" s="36" t="s">
        <v>100</v>
      </c>
      <c r="B57" s="37" t="s">
        <v>98</v>
      </c>
      <c r="C57" s="47">
        <f>67610.78762-1110.89185</f>
        <v>66499.89577</v>
      </c>
      <c r="D57">
        <v>0.62</v>
      </c>
    </row>
    <row r="58" spans="1:4" ht="22.5">
      <c r="A58" s="36" t="s">
        <v>99</v>
      </c>
      <c r="B58" s="37" t="s">
        <v>101</v>
      </c>
      <c r="C58" s="38">
        <v>9984.48552</v>
      </c>
      <c r="D58">
        <v>0.52</v>
      </c>
    </row>
    <row r="59" spans="1:3" ht="12.75">
      <c r="A59" s="32" t="s">
        <v>95</v>
      </c>
      <c r="B59" s="33" t="s">
        <v>13</v>
      </c>
      <c r="C59" s="34">
        <f>C66+C60+C61+C62+C63+C64+C65+C67</f>
        <v>1248727.58125</v>
      </c>
    </row>
    <row r="60" spans="1:3" ht="22.5">
      <c r="A60" s="36" t="s">
        <v>53</v>
      </c>
      <c r="B60" s="37" t="s">
        <v>17</v>
      </c>
      <c r="C60" s="47">
        <f>331.2+698392.833+16574.4+961.2+440.6+15575.083+366183.784+5169.6+45414.25625+20965.357</f>
        <v>1170008.3132500001</v>
      </c>
    </row>
    <row r="61" spans="1:3" ht="22.5">
      <c r="A61" s="36" t="s">
        <v>89</v>
      </c>
      <c r="B61" s="37" t="s">
        <v>16</v>
      </c>
      <c r="C61" s="38">
        <v>10272.2</v>
      </c>
    </row>
    <row r="62" spans="1:3" ht="33.75">
      <c r="A62" s="36" t="s">
        <v>90</v>
      </c>
      <c r="B62" s="37" t="s">
        <v>18</v>
      </c>
      <c r="C62" s="47">
        <f>23490.832-2832.904</f>
        <v>20657.928</v>
      </c>
    </row>
    <row r="63" spans="1:3" ht="22.5">
      <c r="A63" s="36" t="s">
        <v>54</v>
      </c>
      <c r="B63" s="37" t="s">
        <v>14</v>
      </c>
      <c r="C63" s="47">
        <f>2923.335+170.767</f>
        <v>3094.102</v>
      </c>
    </row>
    <row r="64" spans="1:3" ht="22.5">
      <c r="A64" s="36" t="s">
        <v>116</v>
      </c>
      <c r="B64" s="37" t="s">
        <v>117</v>
      </c>
      <c r="C64" s="38">
        <v>222.878</v>
      </c>
    </row>
    <row r="65" spans="1:3" ht="22.5" hidden="1">
      <c r="A65" s="36" t="s">
        <v>91</v>
      </c>
      <c r="B65" s="37" t="s">
        <v>47</v>
      </c>
      <c r="C65" s="38"/>
    </row>
    <row r="66" spans="1:3" ht="22.5">
      <c r="A66" s="36" t="s">
        <v>113</v>
      </c>
      <c r="B66" s="37" t="s">
        <v>15</v>
      </c>
      <c r="C66" s="38">
        <v>44372.16</v>
      </c>
    </row>
    <row r="67" spans="1:3" ht="12.75">
      <c r="A67" s="36" t="s">
        <v>126</v>
      </c>
      <c r="B67" s="37" t="s">
        <v>127</v>
      </c>
      <c r="C67" s="38">
        <v>100</v>
      </c>
    </row>
    <row r="68" spans="1:3" ht="12.75">
      <c r="A68" s="43" t="s">
        <v>94</v>
      </c>
      <c r="B68" s="39" t="s">
        <v>35</v>
      </c>
      <c r="C68" s="34">
        <f>C69+C70</f>
        <v>28334.923000000003</v>
      </c>
    </row>
    <row r="69" spans="1:3" ht="22.5" hidden="1">
      <c r="A69" s="36" t="s">
        <v>88</v>
      </c>
      <c r="B69" s="37" t="s">
        <v>93</v>
      </c>
      <c r="C69" s="38"/>
    </row>
    <row r="70" spans="1:3" ht="12.75">
      <c r="A70" s="36" t="s">
        <v>92</v>
      </c>
      <c r="B70" s="37" t="s">
        <v>21</v>
      </c>
      <c r="C70" s="47">
        <f>25403.453+2931.47</f>
        <v>28334.923000000003</v>
      </c>
    </row>
    <row r="71" spans="1:3" ht="12.75">
      <c r="A71" s="50" t="s">
        <v>105</v>
      </c>
      <c r="B71" s="50"/>
      <c r="C71" s="41">
        <f>C48</f>
        <v>1622245.73906</v>
      </c>
    </row>
    <row r="72" spans="1:5" ht="12.75">
      <c r="A72" s="50" t="s">
        <v>19</v>
      </c>
      <c r="B72" s="50"/>
      <c r="C72" s="48">
        <f>C71+C47</f>
        <v>1768438.62573</v>
      </c>
      <c r="E72">
        <v>1730314.7614199996</v>
      </c>
    </row>
    <row r="74" ht="12.75">
      <c r="C74" s="31"/>
    </row>
    <row r="75" ht="12.75">
      <c r="C75" s="30"/>
    </row>
  </sheetData>
  <sheetProtection/>
  <mergeCells count="3">
    <mergeCell ref="A47:B47"/>
    <mergeCell ref="A71:B71"/>
    <mergeCell ref="A72:B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Пользователь</cp:lastModifiedBy>
  <cp:lastPrinted>2021-12-07T07:16:11Z</cp:lastPrinted>
  <dcterms:created xsi:type="dcterms:W3CDTF">2002-01-25T11:20:01Z</dcterms:created>
  <dcterms:modified xsi:type="dcterms:W3CDTF">2022-08-22T06:46:33Z</dcterms:modified>
  <cp:category/>
  <cp:version/>
  <cp:contentType/>
  <cp:contentStatus/>
</cp:coreProperties>
</file>